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!Data!Tomanova\2022_DPT\VT21-11_MÚ Nejdek - výměna oken - rozdělení fasád\"/>
    </mc:Choice>
  </mc:AlternateContent>
  <bookViews>
    <workbookView xWindow="0" yWindow="0" windowWidth="0" windowHeight="0"/>
  </bookViews>
  <sheets>
    <sheet name="Rekapitulace stavby" sheetId="1" r:id="rId1"/>
    <sheet name="Azm a - Stavební část" sheetId="2" r:id="rId2"/>
    <sheet name="VRN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'Azm a - Stavební část'!$C$130:$K$761</definedName>
    <definedName name="_xlnm.Print_Area" localSheetId="1">'Azm a - Stavební část'!$C$4:$J$76,'Azm a - Stavební část'!$C$82:$J$112,'Azm a - Stavební část'!$C$118:$K$761</definedName>
    <definedName name="_xlnm.Print_Titles" localSheetId="1">'Azm a - Stavební část'!$130:$130</definedName>
    <definedName name="_xlnm._FilterDatabase" localSheetId="2" hidden="1">'VRN - VRN'!$C$122:$K$166</definedName>
    <definedName name="_xlnm.Print_Area" localSheetId="2">'VRN - VRN'!$C$4:$J$76,'VRN - VRN'!$C$82:$J$104,'VRN - VRN'!$C$110:$K$166</definedName>
    <definedName name="_xlnm.Print_Titles" localSheetId="2">'VRN - VRN'!$122:$122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2" r="J37"/>
  <c r="J36"/>
  <c i="1" r="AY95"/>
  <c i="2" r="J35"/>
  <c i="1" r="AX95"/>
  <c i="2" r="BI756"/>
  <c r="BH756"/>
  <c r="BG756"/>
  <c r="BF756"/>
  <c r="T756"/>
  <c r="R756"/>
  <c r="P756"/>
  <c r="BI751"/>
  <c r="BH751"/>
  <c r="BG751"/>
  <c r="BF751"/>
  <c r="T751"/>
  <c r="R751"/>
  <c r="P751"/>
  <c r="BI745"/>
  <c r="BH745"/>
  <c r="BG745"/>
  <c r="BF745"/>
  <c r="T745"/>
  <c r="R745"/>
  <c r="P745"/>
  <c r="BI739"/>
  <c r="BH739"/>
  <c r="BG739"/>
  <c r="BF739"/>
  <c r="T739"/>
  <c r="R739"/>
  <c r="P739"/>
  <c r="BI736"/>
  <c r="BH736"/>
  <c r="BG736"/>
  <c r="BF736"/>
  <c r="T736"/>
  <c r="R736"/>
  <c r="P736"/>
  <c r="BI733"/>
  <c r="BH733"/>
  <c r="BG733"/>
  <c r="BF733"/>
  <c r="T733"/>
  <c r="R733"/>
  <c r="P733"/>
  <c r="BI725"/>
  <c r="BH725"/>
  <c r="BG725"/>
  <c r="BF725"/>
  <c r="T725"/>
  <c r="R725"/>
  <c r="P725"/>
  <c r="BI722"/>
  <c r="BH722"/>
  <c r="BG722"/>
  <c r="BF722"/>
  <c r="T722"/>
  <c r="R722"/>
  <c r="P722"/>
  <c r="BI720"/>
  <c r="BH720"/>
  <c r="BG720"/>
  <c r="BF720"/>
  <c r="T720"/>
  <c r="R720"/>
  <c r="P720"/>
  <c r="BI717"/>
  <c r="BH717"/>
  <c r="BG717"/>
  <c r="BF717"/>
  <c r="T717"/>
  <c r="R717"/>
  <c r="P717"/>
  <c r="BI716"/>
  <c r="BH716"/>
  <c r="BG716"/>
  <c r="BF716"/>
  <c r="T716"/>
  <c r="R716"/>
  <c r="P716"/>
  <c r="BI711"/>
  <c r="BH711"/>
  <c r="BG711"/>
  <c r="BF711"/>
  <c r="T711"/>
  <c r="R711"/>
  <c r="P711"/>
  <c r="BI708"/>
  <c r="BH708"/>
  <c r="BG708"/>
  <c r="BF708"/>
  <c r="T708"/>
  <c r="R708"/>
  <c r="P708"/>
  <c r="BI705"/>
  <c r="BH705"/>
  <c r="BG705"/>
  <c r="BF705"/>
  <c r="T705"/>
  <c r="R705"/>
  <c r="P705"/>
  <c r="BI703"/>
  <c r="BH703"/>
  <c r="BG703"/>
  <c r="BF703"/>
  <c r="T703"/>
  <c r="R703"/>
  <c r="P703"/>
  <c r="BI699"/>
  <c r="BH699"/>
  <c r="BG699"/>
  <c r="BF699"/>
  <c r="T699"/>
  <c r="R699"/>
  <c r="P699"/>
  <c r="BI697"/>
  <c r="BH697"/>
  <c r="BG697"/>
  <c r="BF697"/>
  <c r="T697"/>
  <c r="R697"/>
  <c r="P697"/>
  <c r="BI693"/>
  <c r="BH693"/>
  <c r="BG693"/>
  <c r="BF693"/>
  <c r="T693"/>
  <c r="R693"/>
  <c r="P693"/>
  <c r="BI683"/>
  <c r="BH683"/>
  <c r="BG683"/>
  <c r="BF683"/>
  <c r="T683"/>
  <c r="R683"/>
  <c r="P683"/>
  <c r="BI676"/>
  <c r="BH676"/>
  <c r="BG676"/>
  <c r="BF676"/>
  <c r="T676"/>
  <c r="R676"/>
  <c r="P676"/>
  <c r="BI671"/>
  <c r="BH671"/>
  <c r="BG671"/>
  <c r="BF671"/>
  <c r="T671"/>
  <c r="R671"/>
  <c r="P671"/>
  <c r="BI660"/>
  <c r="BH660"/>
  <c r="BG660"/>
  <c r="BF660"/>
  <c r="T660"/>
  <c r="R660"/>
  <c r="P660"/>
  <c r="BI636"/>
  <c r="BH636"/>
  <c r="BG636"/>
  <c r="BF636"/>
  <c r="T636"/>
  <c r="R636"/>
  <c r="P636"/>
  <c r="BI625"/>
  <c r="BH625"/>
  <c r="BG625"/>
  <c r="BF625"/>
  <c r="T625"/>
  <c r="R625"/>
  <c r="P625"/>
  <c r="BI594"/>
  <c r="BH594"/>
  <c r="BG594"/>
  <c r="BF594"/>
  <c r="T594"/>
  <c r="R594"/>
  <c r="P594"/>
  <c r="BI568"/>
  <c r="BH568"/>
  <c r="BG568"/>
  <c r="BF568"/>
  <c r="T568"/>
  <c r="R568"/>
  <c r="P568"/>
  <c r="BI557"/>
  <c r="BH557"/>
  <c r="BG557"/>
  <c r="BF557"/>
  <c r="T557"/>
  <c r="R557"/>
  <c r="P557"/>
  <c r="BI548"/>
  <c r="BH548"/>
  <c r="BG548"/>
  <c r="BF548"/>
  <c r="T548"/>
  <c r="R548"/>
  <c r="P548"/>
  <c r="BI545"/>
  <c r="BH545"/>
  <c r="BG545"/>
  <c r="BF545"/>
  <c r="T545"/>
  <c r="R545"/>
  <c r="P545"/>
  <c r="BI534"/>
  <c r="BH534"/>
  <c r="BG534"/>
  <c r="BF534"/>
  <c r="T534"/>
  <c r="R534"/>
  <c r="P534"/>
  <c r="BI524"/>
  <c r="BH524"/>
  <c r="BG524"/>
  <c r="BF524"/>
  <c r="T524"/>
  <c r="R524"/>
  <c r="P524"/>
  <c r="BI517"/>
  <c r="BH517"/>
  <c r="BG517"/>
  <c r="BF517"/>
  <c r="T517"/>
  <c r="R517"/>
  <c r="P517"/>
  <c r="BI515"/>
  <c r="BH515"/>
  <c r="BG515"/>
  <c r="BF515"/>
  <c r="T515"/>
  <c r="R515"/>
  <c r="P515"/>
  <c r="BI508"/>
  <c r="BH508"/>
  <c r="BG508"/>
  <c r="BF508"/>
  <c r="T508"/>
  <c r="R508"/>
  <c r="P508"/>
  <c r="BI497"/>
  <c r="BH497"/>
  <c r="BG497"/>
  <c r="BF497"/>
  <c r="T497"/>
  <c r="R497"/>
  <c r="P497"/>
  <c r="BI494"/>
  <c r="BH494"/>
  <c r="BG494"/>
  <c r="BF494"/>
  <c r="T494"/>
  <c r="T493"/>
  <c r="R494"/>
  <c r="R493"/>
  <c r="P494"/>
  <c r="P493"/>
  <c r="BI492"/>
  <c r="BH492"/>
  <c r="BG492"/>
  <c r="BF492"/>
  <c r="T492"/>
  <c r="R492"/>
  <c r="P492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52"/>
  <c r="BH452"/>
  <c r="BG452"/>
  <c r="BF452"/>
  <c r="T452"/>
  <c r="R452"/>
  <c r="P452"/>
  <c r="BI441"/>
  <c r="BH441"/>
  <c r="BG441"/>
  <c r="BF441"/>
  <c r="T441"/>
  <c r="R441"/>
  <c r="P441"/>
  <c r="BI423"/>
  <c r="BH423"/>
  <c r="BG423"/>
  <c r="BF423"/>
  <c r="T423"/>
  <c r="R423"/>
  <c r="P423"/>
  <c r="BI413"/>
  <c r="BH413"/>
  <c r="BG413"/>
  <c r="BF413"/>
  <c r="T413"/>
  <c r="R413"/>
  <c r="P413"/>
  <c r="BI401"/>
  <c r="BH401"/>
  <c r="BG401"/>
  <c r="BF401"/>
  <c r="T401"/>
  <c r="R401"/>
  <c r="P401"/>
  <c r="BI381"/>
  <c r="BH381"/>
  <c r="BG381"/>
  <c r="BF381"/>
  <c r="T381"/>
  <c r="R381"/>
  <c r="P381"/>
  <c r="BI367"/>
  <c r="BH367"/>
  <c r="BG367"/>
  <c r="BF367"/>
  <c r="T367"/>
  <c r="R367"/>
  <c r="P367"/>
  <c r="BI358"/>
  <c r="BH358"/>
  <c r="BG358"/>
  <c r="BF358"/>
  <c r="T358"/>
  <c r="R358"/>
  <c r="P358"/>
  <c r="BI355"/>
  <c r="BH355"/>
  <c r="BG355"/>
  <c r="BF355"/>
  <c r="T355"/>
  <c r="R355"/>
  <c r="P355"/>
  <c r="BI348"/>
  <c r="BH348"/>
  <c r="BG348"/>
  <c r="BF348"/>
  <c r="T348"/>
  <c r="R348"/>
  <c r="P348"/>
  <c r="BI340"/>
  <c r="BH340"/>
  <c r="BG340"/>
  <c r="BF340"/>
  <c r="T340"/>
  <c r="R340"/>
  <c r="P340"/>
  <c r="BI334"/>
  <c r="BH334"/>
  <c r="BG334"/>
  <c r="BF334"/>
  <c r="T334"/>
  <c r="R334"/>
  <c r="P334"/>
  <c r="BI331"/>
  <c r="BH331"/>
  <c r="BG331"/>
  <c r="BF331"/>
  <c r="T331"/>
  <c r="R331"/>
  <c r="P331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08"/>
  <c r="BH308"/>
  <c r="BG308"/>
  <c r="BF308"/>
  <c r="T308"/>
  <c r="R308"/>
  <c r="P308"/>
  <c r="BI303"/>
  <c r="BH303"/>
  <c r="BG303"/>
  <c r="BF303"/>
  <c r="T303"/>
  <c r="R303"/>
  <c r="P303"/>
  <c r="BI301"/>
  <c r="BH301"/>
  <c r="BG301"/>
  <c r="BF301"/>
  <c r="T301"/>
  <c r="R301"/>
  <c r="P301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1"/>
  <c r="BH281"/>
  <c r="BG281"/>
  <c r="BF281"/>
  <c r="T281"/>
  <c r="R281"/>
  <c r="P281"/>
  <c r="BI278"/>
  <c r="BH278"/>
  <c r="BG278"/>
  <c r="BF278"/>
  <c r="T278"/>
  <c r="R278"/>
  <c r="P278"/>
  <c r="BI277"/>
  <c r="BH277"/>
  <c r="BG277"/>
  <c r="BF277"/>
  <c r="T277"/>
  <c r="R277"/>
  <c r="P277"/>
  <c r="BI274"/>
  <c r="BH274"/>
  <c r="BG274"/>
  <c r="BF274"/>
  <c r="T274"/>
  <c r="R274"/>
  <c r="P274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R239"/>
  <c r="P239"/>
  <c r="BI227"/>
  <c r="BH227"/>
  <c r="BG227"/>
  <c r="BF227"/>
  <c r="T227"/>
  <c r="T221"/>
  <c r="R227"/>
  <c r="R221"/>
  <c r="P227"/>
  <c r="P221"/>
  <c r="BI222"/>
  <c r="BH222"/>
  <c r="BG222"/>
  <c r="BF222"/>
  <c r="T222"/>
  <c r="R222"/>
  <c r="P222"/>
  <c r="BI198"/>
  <c r="BH198"/>
  <c r="BG198"/>
  <c r="BF198"/>
  <c r="T198"/>
  <c r="R198"/>
  <c r="P198"/>
  <c r="BI194"/>
  <c r="BH194"/>
  <c r="BG194"/>
  <c r="BF194"/>
  <c r="T194"/>
  <c r="R194"/>
  <c r="P194"/>
  <c r="BI177"/>
  <c r="BH177"/>
  <c r="BG177"/>
  <c r="BF177"/>
  <c r="T177"/>
  <c r="R177"/>
  <c r="P177"/>
  <c r="BI173"/>
  <c r="BH173"/>
  <c r="BG173"/>
  <c r="BF173"/>
  <c r="T173"/>
  <c r="R173"/>
  <c r="P173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89"/>
  <c r="E7"/>
  <c r="E121"/>
  <c i="1" r="L90"/>
  <c r="AM90"/>
  <c r="AM89"/>
  <c r="L89"/>
  <c r="AM87"/>
  <c r="L87"/>
  <c r="L85"/>
  <c r="L84"/>
  <c i="3" r="J163"/>
  <c r="J160"/>
  <c r="J158"/>
  <c r="BK156"/>
  <c r="BK155"/>
  <c r="BK154"/>
  <c r="BK152"/>
  <c r="BK151"/>
  <c r="J147"/>
  <c r="BK141"/>
  <c r="J137"/>
  <c r="BK136"/>
  <c r="J127"/>
  <c r="J126"/>
  <c i="2" r="J745"/>
  <c r="J739"/>
  <c r="J736"/>
  <c r="J733"/>
  <c r="BK725"/>
  <c r="J722"/>
  <c r="BK720"/>
  <c r="BK717"/>
  <c r="BK716"/>
  <c r="BK711"/>
  <c r="BK708"/>
  <c r="BK705"/>
  <c r="BK703"/>
  <c r="J699"/>
  <c r="J697"/>
  <c r="J693"/>
  <c r="BK683"/>
  <c r="J676"/>
  <c r="J671"/>
  <c r="BK660"/>
  <c r="J636"/>
  <c r="J625"/>
  <c r="J594"/>
  <c r="J568"/>
  <c r="J557"/>
  <c r="BK548"/>
  <c r="J545"/>
  <c r="J534"/>
  <c r="BK524"/>
  <c r="J517"/>
  <c r="BK515"/>
  <c r="J508"/>
  <c r="BK497"/>
  <c r="BK494"/>
  <c r="J492"/>
  <c r="BK489"/>
  <c r="BK488"/>
  <c r="BK487"/>
  <c r="BK482"/>
  <c r="BK478"/>
  <c r="BK474"/>
  <c r="J452"/>
  <c r="J441"/>
  <c r="BK423"/>
  <c r="BK413"/>
  <c r="J401"/>
  <c r="BK381"/>
  <c r="J367"/>
  <c r="BK358"/>
  <c r="J355"/>
  <c r="J348"/>
  <c r="J340"/>
  <c r="J334"/>
  <c r="J331"/>
  <c r="BK324"/>
  <c r="J321"/>
  <c r="J318"/>
  <c r="BK315"/>
  <c r="BK308"/>
  <c r="J303"/>
  <c r="BK301"/>
  <c r="J294"/>
  <c r="J293"/>
  <c r="J290"/>
  <c r="BK288"/>
  <c r="BK287"/>
  <c r="J281"/>
  <c r="J278"/>
  <c r="BK277"/>
  <c r="J274"/>
  <c r="J267"/>
  <c r="BK266"/>
  <c r="J263"/>
  <c r="BK258"/>
  <c r="BK257"/>
  <c r="BK254"/>
  <c r="BK248"/>
  <c r="J245"/>
  <c r="BK239"/>
  <c r="BK227"/>
  <c r="J222"/>
  <c r="J198"/>
  <c r="J194"/>
  <c r="BK177"/>
  <c r="BK173"/>
  <c r="J134"/>
  <c i="1" r="AS94"/>
  <c i="3" r="BK163"/>
  <c r="BK160"/>
  <c r="BK158"/>
  <c r="J156"/>
  <c r="J155"/>
  <c r="J154"/>
  <c r="J152"/>
  <c r="J151"/>
  <c r="BK147"/>
  <c r="J141"/>
  <c r="BK137"/>
  <c r="J136"/>
  <c r="BK127"/>
  <c r="BK126"/>
  <c i="2" r="BK756"/>
  <c r="J756"/>
  <c r="BK751"/>
  <c r="J751"/>
  <c r="BK745"/>
  <c r="BK739"/>
  <c r="BK736"/>
  <c r="BK733"/>
  <c r="J725"/>
  <c r="BK722"/>
  <c r="J720"/>
  <c r="J717"/>
  <c r="J716"/>
  <c r="J711"/>
  <c r="J708"/>
  <c r="J705"/>
  <c r="J703"/>
  <c r="BK699"/>
  <c r="BK697"/>
  <c r="BK693"/>
  <c r="J683"/>
  <c r="BK676"/>
  <c r="BK671"/>
  <c r="J660"/>
  <c r="BK636"/>
  <c r="BK625"/>
  <c r="BK594"/>
  <c r="BK568"/>
  <c r="BK557"/>
  <c r="J548"/>
  <c r="BK545"/>
  <c r="BK534"/>
  <c r="J524"/>
  <c r="BK517"/>
  <c r="J515"/>
  <c r="BK508"/>
  <c r="J497"/>
  <c r="J494"/>
  <c r="BK492"/>
  <c r="J489"/>
  <c r="J488"/>
  <c r="J487"/>
  <c r="J482"/>
  <c r="J478"/>
  <c r="J474"/>
  <c r="BK452"/>
  <c r="BK441"/>
  <c r="J423"/>
  <c r="J413"/>
  <c r="BK401"/>
  <c r="J381"/>
  <c r="BK367"/>
  <c r="J358"/>
  <c r="BK355"/>
  <c r="BK348"/>
  <c r="BK340"/>
  <c r="BK334"/>
  <c r="BK331"/>
  <c r="J324"/>
  <c r="BK321"/>
  <c r="BK318"/>
  <c r="J315"/>
  <c r="J308"/>
  <c r="BK303"/>
  <c r="J301"/>
  <c r="BK294"/>
  <c r="BK293"/>
  <c r="BK290"/>
  <c r="J288"/>
  <c r="J287"/>
  <c r="BK281"/>
  <c r="BK278"/>
  <c r="J277"/>
  <c r="BK274"/>
  <c r="BK267"/>
  <c r="J266"/>
  <c r="BK263"/>
  <c r="J258"/>
  <c r="J257"/>
  <c r="J254"/>
  <c r="J248"/>
  <c r="BK245"/>
  <c r="J239"/>
  <c r="J227"/>
  <c r="BK222"/>
  <c r="BK198"/>
  <c r="BK194"/>
  <c r="J177"/>
  <c r="J173"/>
  <c r="BK134"/>
  <c l="1" r="BK133"/>
  <c r="R133"/>
  <c r="P238"/>
  <c r="T238"/>
  <c r="R289"/>
  <c r="T289"/>
  <c r="P302"/>
  <c r="T302"/>
  <c r="P486"/>
  <c r="T486"/>
  <c r="P496"/>
  <c r="T496"/>
  <c r="P516"/>
  <c r="R516"/>
  <c r="BK698"/>
  <c r="J698"/>
  <c r="J108"/>
  <c r="P698"/>
  <c r="BK704"/>
  <c r="J704"/>
  <c r="J109"/>
  <c r="R704"/>
  <c r="BK721"/>
  <c r="J721"/>
  <c r="J110"/>
  <c r="R721"/>
  <c r="BK744"/>
  <c r="J744"/>
  <c r="J111"/>
  <c r="R744"/>
  <c i="3" r="R125"/>
  <c r="BK135"/>
  <c r="J135"/>
  <c r="J99"/>
  <c r="R135"/>
  <c r="BK150"/>
  <c r="J150"/>
  <c r="J100"/>
  <c r="T150"/>
  <c i="2" r="P133"/>
  <c r="T133"/>
  <c r="T132"/>
  <c r="BK238"/>
  <c r="J238"/>
  <c r="J100"/>
  <c r="R238"/>
  <c r="BK289"/>
  <c r="J289"/>
  <c r="J101"/>
  <c r="P289"/>
  <c r="BK302"/>
  <c r="J302"/>
  <c r="J102"/>
  <c r="R302"/>
  <c r="BK486"/>
  <c r="J486"/>
  <c r="J103"/>
  <c r="R486"/>
  <c r="BK496"/>
  <c r="J496"/>
  <c r="J106"/>
  <c r="R496"/>
  <c r="BK516"/>
  <c r="J516"/>
  <c r="J107"/>
  <c r="T516"/>
  <c r="R698"/>
  <c r="T698"/>
  <c r="P704"/>
  <c r="T704"/>
  <c r="P721"/>
  <c r="T721"/>
  <c r="P744"/>
  <c r="T744"/>
  <c i="3" r="BK125"/>
  <c r="J125"/>
  <c r="J98"/>
  <c r="P125"/>
  <c r="T125"/>
  <c r="P135"/>
  <c r="T135"/>
  <c r="P150"/>
  <c r="R150"/>
  <c r="BK153"/>
  <c r="J153"/>
  <c r="J101"/>
  <c r="P153"/>
  <c r="R153"/>
  <c r="T153"/>
  <c r="BK159"/>
  <c r="J159"/>
  <c r="J103"/>
  <c r="P159"/>
  <c r="R159"/>
  <c r="T159"/>
  <c i="2" r="F92"/>
  <c r="J125"/>
  <c r="BE134"/>
  <c r="BE177"/>
  <c r="BE194"/>
  <c r="BE227"/>
  <c r="BE239"/>
  <c r="BE248"/>
  <c r="BE258"/>
  <c r="BE266"/>
  <c r="BE267"/>
  <c r="BE278"/>
  <c r="BE290"/>
  <c r="BE294"/>
  <c r="BE303"/>
  <c r="BE315"/>
  <c r="BE318"/>
  <c r="BE324"/>
  <c r="BE340"/>
  <c r="BE348"/>
  <c r="BE358"/>
  <c r="BE367"/>
  <c r="BE401"/>
  <c r="BE423"/>
  <c r="BE441"/>
  <c r="BE452"/>
  <c r="BE487"/>
  <c r="BE489"/>
  <c r="BE492"/>
  <c r="BE508"/>
  <c r="BE524"/>
  <c r="BE534"/>
  <c r="BE548"/>
  <c r="BE557"/>
  <c r="BE594"/>
  <c r="BE660"/>
  <c r="BE671"/>
  <c r="BE683"/>
  <c r="BE693"/>
  <c r="BE699"/>
  <c r="BE703"/>
  <c r="BE708"/>
  <c r="BE717"/>
  <c r="BE725"/>
  <c r="BE733"/>
  <c r="BE736"/>
  <c r="BE745"/>
  <c r="BE751"/>
  <c r="BE756"/>
  <c r="BK221"/>
  <c r="J221"/>
  <c r="J99"/>
  <c i="3" r="F92"/>
  <c r="E113"/>
  <c r="J117"/>
  <c r="BE127"/>
  <c r="BE136"/>
  <c r="BE147"/>
  <c r="BE152"/>
  <c r="BE160"/>
  <c r="BE163"/>
  <c i="2" r="E85"/>
  <c r="BE173"/>
  <c r="BE198"/>
  <c r="BE222"/>
  <c r="BE245"/>
  <c r="BE254"/>
  <c r="BE257"/>
  <c r="BE263"/>
  <c r="BE274"/>
  <c r="BE277"/>
  <c r="BE281"/>
  <c r="BE287"/>
  <c r="BE288"/>
  <c r="BE293"/>
  <c r="BE301"/>
  <c r="BE308"/>
  <c r="BE321"/>
  <c r="BE331"/>
  <c r="BE334"/>
  <c r="BE355"/>
  <c r="BE381"/>
  <c r="BE413"/>
  <c r="BE474"/>
  <c r="BE478"/>
  <c r="BE482"/>
  <c r="BE488"/>
  <c r="BE494"/>
  <c r="BE497"/>
  <c r="BE515"/>
  <c r="BE517"/>
  <c r="BE545"/>
  <c r="BE568"/>
  <c r="BE625"/>
  <c r="BE636"/>
  <c r="BE676"/>
  <c r="BE697"/>
  <c r="BE705"/>
  <c r="BE711"/>
  <c r="BE716"/>
  <c r="BE720"/>
  <c r="BE722"/>
  <c r="BE739"/>
  <c r="BK493"/>
  <c r="J493"/>
  <c r="J104"/>
  <c i="3" r="BE126"/>
  <c r="BE137"/>
  <c r="BE141"/>
  <c r="BE151"/>
  <c r="BE154"/>
  <c r="BE155"/>
  <c r="BE156"/>
  <c r="BE158"/>
  <c r="BK157"/>
  <c r="J157"/>
  <c r="J102"/>
  <c i="2" r="J34"/>
  <c i="1" r="AW95"/>
  <c i="3" r="J34"/>
  <c i="1" r="AW96"/>
  <c i="2" r="F34"/>
  <c i="1" r="BA95"/>
  <c i="2" r="F37"/>
  <c i="1" r="BD95"/>
  <c i="3" r="F34"/>
  <c i="1" r="BA96"/>
  <c i="3" r="F37"/>
  <c i="1" r="BD96"/>
  <c i="2" r="F36"/>
  <c i="1" r="BC95"/>
  <c i="3" r="F36"/>
  <c i="1" r="BC96"/>
  <c i="2" r="F35"/>
  <c i="1" r="BB95"/>
  <c i="3" r="F35"/>
  <c i="1" r="BB96"/>
  <c i="2" l="1" r="R495"/>
  <c r="P132"/>
  <c i="3" r="R124"/>
  <c r="R123"/>
  <c i="2" r="P495"/>
  <c r="BK132"/>
  <c r="J132"/>
  <c r="J97"/>
  <c i="3" r="T124"/>
  <c r="T123"/>
  <c r="P124"/>
  <c r="P123"/>
  <c i="1" r="AU96"/>
  <c i="2" r="T495"/>
  <c r="T131"/>
  <c r="R132"/>
  <c r="R131"/>
  <c r="J133"/>
  <c r="J98"/>
  <c r="BK495"/>
  <c r="J495"/>
  <c r="J105"/>
  <c i="3" r="BK124"/>
  <c r="J124"/>
  <c r="J97"/>
  <c i="1" r="BB94"/>
  <c r="W31"/>
  <c r="BC94"/>
  <c r="AY94"/>
  <c i="2" r="J33"/>
  <c i="1" r="AV95"/>
  <c r="AT95"/>
  <c i="3" r="J33"/>
  <c i="1" r="AV96"/>
  <c r="AT96"/>
  <c r="BA94"/>
  <c r="W30"/>
  <c r="BD94"/>
  <c r="W33"/>
  <c i="2" r="F33"/>
  <c i="1" r="AZ95"/>
  <c i="3" r="F33"/>
  <c i="1" r="AZ96"/>
  <c i="2" l="1" r="P131"/>
  <c i="1" r="AU95"/>
  <c i="2" r="BK131"/>
  <c r="J131"/>
  <c r="J96"/>
  <c i="3" r="BK123"/>
  <c r="J123"/>
  <c r="J96"/>
  <c i="1" r="AU94"/>
  <c r="AX94"/>
  <c r="AZ94"/>
  <c r="W29"/>
  <c r="W32"/>
  <c r="AW94"/>
  <c r="AK30"/>
  <c l="1" r="AV94"/>
  <c r="AK29"/>
  <c i="2" r="J30"/>
  <c i="1" r="AG95"/>
  <c r="AN95"/>
  <c i="3" r="J30"/>
  <c i="1" r="AG96"/>
  <c r="AN96"/>
  <c i="2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<sst xmlns="http://schemas.openxmlformats.org/spreadsheetml/2006/main">
  <si>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</si>
  <si>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</si>
  <si>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</si>
  <si>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</si>
  <si>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</si>
  <si>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{7de9b9a5-b4fc-408f-8f6d-2c03f5013cdb}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</si>
  <si>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</si>
  <si>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</si>
  <si>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</si>
  <si>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</si>
  <si>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</si>
  <si>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</si>
  <si>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</si>
  <si>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</si>
  <si>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VT21-11-02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</si>
  <si>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</si>
  <si>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</si>
  <si>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MÚ Nejdek - výměna oken - zadní fasáda</t>
  </si>
  <si>
    <t>KSO:</t>
  </si>
  <si>
    <t>CC-CZ:</t>
  </si>
  <si>
    <t>2021-36</t>
  </si>
  <si>
    <t>Místo:</t>
  </si>
  <si>
    <t xml:space="preserve"> </t>
  </si>
  <si>
    <t>Datum:</t>
  </si>
  <si>
    <t>19. 5. 2022</t>
  </si>
  <si>
    <t>Zadavatel:</t>
  </si>
  <si>
    <t>IČ:</t>
  </si>
  <si>
    <t>Město Nejdek</t>
  </si>
  <si>
    <t>DIČ:</t>
  </si>
  <si>
    <t>Uchazeč:</t>
  </si>
  <si>
    <t>Vyplň údaj</t>
  </si>
  <si>
    <t>Projektant:</t>
  </si>
  <si>
    <t>DPT projekty Ostrov s.r.o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</si>
  <si>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</si>
  <si>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</si>
  <si>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</si>
  <si>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</si>
  <si>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</si>
  <si>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</si>
  <si>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</si>
  <si>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</si>
  <si>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</si>
  <si>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</si>
  <si>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</si>
  <si>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</si>
  <si>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</si>
  <si>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</si>
  <si>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</si>
  <si>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</si>
  <si>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</si>
  <si>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</si>
  <si>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</si>
  <si>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</si>
  <si>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</si>
  <si>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</si>
  <si>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</si>
  <si>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</si>
  <si>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</si>
  <si>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</si>
  <si>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</si>
  <si>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</si>
  <si>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</si>
  <si>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</si>
  <si>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</si>
  <si>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</si>
  <si>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</si>
  <si>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</si>
  <si>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</si>
  <si>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</si>
  <si>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</si>
  <si>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</si>
  <si>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</si>
  <si>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</si>
  <si>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</si>
  <si>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</si>
  <si>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</si>
  <si>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</si>
  <si>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</si>
  <si>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</si>
  <si>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</si>
  <si>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</si>
  <si>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</si>
  <si>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</si>
  <si>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Azm a</t>
  </si>
  <si>
    <t>Stavební část</t>
  </si>
  <si>
    <t>STA</t>
  </si>
  <si>
    <t>1</t>
  </si>
  <si>
    <t>{c1780b9d-452e-4cb8-963d-fb1c7b496890}</t>
  </si>
  <si>
    <t>2</t>
  </si>
  <si>
    <t>VRN</t>
  </si>
  <si>
    <t>{dc9d2dac-0b3e-4853-b077-0dea32f529c5}</t>
  </si>
  <si>
    <t>KRYCÍ LIST SOUPISU PRACÍ</t>
  </si>
  <si>
    <t>Objekt:</t>
  </si>
  <si>
    <t>Azm a - Stavební část</t>
  </si>
  <si>
    <t>2021-36 zm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</si>
  <si>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</si>
  <si>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</si>
  <si>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</si>
  <si>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</si>
  <si>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</si>
  <si>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</si>
  <si>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61 - Úprava povrchů vnitřních</t>
  </si>
  <si>
    <t xml:space="preserve">    62 - Úprava povrchů vnějších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</si>
  <si>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</si>
  <si>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</si>
  <si>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</si>
  <si>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</si>
  <si>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</si>
  <si>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</si>
  <si>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</si>
  <si>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</si>
  <si>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</si>
  <si>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</si>
  <si>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</si>
  <si>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</si>
  <si>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</si>
  <si>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</si>
  <si>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</si>
  <si>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</si>
  <si>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</si>
  <si>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</si>
  <si>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</si>
  <si>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</si>
  <si>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</si>
  <si>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</si>
  <si>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</si>
  <si>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</si>
  <si>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</si>
  <si>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</si>
  <si>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</si>
  <si>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</si>
  <si>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</si>
  <si>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</si>
  <si>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</si>
  <si>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612135001</t>
  </si>
  <si>
    <t>Vyrovnání podkladu vnitřních stěn maltou vápenocementovou tl do 10 mm</t>
  </si>
  <si>
    <t>m2</t>
  </si>
  <si>
    <t>CS ÚRS 2021 01</t>
  </si>
  <si>
    <t>4</t>
  </si>
  <si>
    <t>-2076212653</t>
  </si>
  <si>
    <t>VV</t>
  </si>
  <si>
    <t xml:space="preserve">po vybourání keramického obkladu -  tl. vyrovnání 5-10 mm</t>
  </si>
  <si>
    <t xml:space="preserve">vnitřní parapet + ostění + meziokenní parapet  - okno 19  - 2 ks</t>
  </si>
  <si>
    <t>okenní ostění do výše okolního obkladu- okno č.19 - 2 ks</t>
  </si>
  <si>
    <t>0,3*1,1*2*2</t>
  </si>
  <si>
    <t>0,3*(0,7+0,6)*2</t>
  </si>
  <si>
    <t>Mezisoučet A</t>
  </si>
  <si>
    <t>3</t>
  </si>
  <si>
    <t>vyrovnání 20-30 mm (25 mm)</t>
  </si>
  <si>
    <t>ostění oken v přízemí ( 01 ) z důvodu změny otevírání vnějších křídel dovnitř</t>
  </si>
  <si>
    <t>meziostění, meziparapet,nadpraží okna 01</t>
  </si>
  <si>
    <t>0,3*(1,42*2+0,9+0,9)*3</t>
  </si>
  <si>
    <t>ostění okna 01</t>
  </si>
  <si>
    <t>0,3*1,42*2*3</t>
  </si>
  <si>
    <t>0,268</t>
  </si>
  <si>
    <t>Mezisoučet B</t>
  </si>
  <si>
    <t xml:space="preserve">deštění a vnitřní ostění oken vyspravit  (+omítnout+zaštukovat+vymalovat)</t>
  </si>
  <si>
    <t>vyspravení cca 50 % plochy</t>
  </si>
  <si>
    <t>meziokenní parapet + deštění - okna 02 až14,17 (průměrná šířka 300 mm)</t>
  </si>
  <si>
    <t>0,3*(1,45*2+0,9+1,0)*2*0,5</t>
  </si>
  <si>
    <t>0,3*1,5*2*(2+2+6)*0,5</t>
  </si>
  <si>
    <t>0,3*(0,9*2*(2+2+6)+0,75*2*2)*0,5</t>
  </si>
  <si>
    <t>0,3*1,4*2*(5+1)*0,5</t>
  </si>
  <si>
    <t>0,3*(0,9*2*5+1,8*2*1)*0,5</t>
  </si>
  <si>
    <t>0,3*(1,5*4*3+1,5*2+0,8*2+0,4*2*8+0,6*2*8)*0,5</t>
  </si>
  <si>
    <t xml:space="preserve">vnitřní ostění -  okna 02 až19 (průměrná šířka 300 mm)</t>
  </si>
  <si>
    <t>0,3*(1,45*2+1,0)*2*0,5</t>
  </si>
  <si>
    <t>0,3*1,5*2*(2+2+2+6)*0,5</t>
  </si>
  <si>
    <t>0,3*(0,9*(2+2+6)+0,75*2)*0,5</t>
  </si>
  <si>
    <t>0,3*(0,9*5+1,8*1)*0,5</t>
  </si>
  <si>
    <t>0,3*(1,5*3*3+1,5+0,8*2+0,4*8+0,6*2*8)*0,5</t>
  </si>
  <si>
    <t>0,3*(0,85*2*2+0,75*4*2)*0,5</t>
  </si>
  <si>
    <t>0,3*(0,9*3+1,2*3+0,6*3*4)*0,5</t>
  </si>
  <si>
    <t>2,355</t>
  </si>
  <si>
    <t>-poškozené okolní plochy navazující na ostění, předpoklad cca 1,5 m2/1 okno (dveře)</t>
  </si>
  <si>
    <t>1,5*(3+2+2+2+6+5+1+3+1+8+2+1+1+4)*0,5</t>
  </si>
  <si>
    <t>1,15</t>
  </si>
  <si>
    <t>Mezisoučet C</t>
  </si>
  <si>
    <t>Součet</t>
  </si>
  <si>
    <t>612135091</t>
  </si>
  <si>
    <t>Příplatek k vyrovnání vnitřních stěn maltou vápenocementovou za každých dalších 5 mm tl</t>
  </si>
  <si>
    <t>-1306822462</t>
  </si>
  <si>
    <t>celková tl. nerovností 20 mm</t>
  </si>
  <si>
    <t>dle pol.612135001 mezisoučet B</t>
  </si>
  <si>
    <t>7,0*2</t>
  </si>
  <si>
    <t>612321121</t>
  </si>
  <si>
    <t xml:space="preserve">Omítka vápenocementová vnitřních ploch  nanášená ručně jednovrstvá, tloušťky do 10 mm hladká stěn</t>
  </si>
  <si>
    <t>1095315316</t>
  </si>
  <si>
    <t>vyspravení vodorovné plochy vnitřních parapetů VC omítkou tl.20-30 mm (pr.25 mm)</t>
  </si>
  <si>
    <t xml:space="preserve">průměrná šířka vnitřních parapetů 300 mm </t>
  </si>
  <si>
    <t xml:space="preserve">po vybourání původních dřevěných parapetů -  okna 01 až 15</t>
  </si>
  <si>
    <t>0,3*(1,0*3+1,0*2+1,0*2+0,85*2+1,0*6)</t>
  </si>
  <si>
    <t>0,3*(1,0*5+1,9*1+1,6*3+1,6*1+0,5*8)</t>
  </si>
  <si>
    <t>vnitřní parapety, které budou pouze zednicky začištěny - okna 18,19</t>
  </si>
  <si>
    <t>0,3*(+1,3*1+0,7*4)</t>
  </si>
  <si>
    <t>0,17</t>
  </si>
  <si>
    <t xml:space="preserve">deštění  oken vyspravit  (+omítnout+zaštukovat+vymalovat)</t>
  </si>
  <si>
    <t>vyspravení cca 50 % plochy :</t>
  </si>
  <si>
    <t>- meziokenní parapet + deštění - okna 02 až14,17+ dveří (průměrná šířka 300 mm)</t>
  </si>
  <si>
    <t xml:space="preserve">- vnitřní ostění a nadpraží -  okna 02 až19+dveří (průměrná šířka 300 mm)</t>
  </si>
  <si>
    <t>- poškozené okolní plochy navazující na ostění, předpoklad cca 1,5 m2/1 okno(dveře)</t>
  </si>
  <si>
    <t>dle pol.612135001 mezisoučet C</t>
  </si>
  <si>
    <t>73,0</t>
  </si>
  <si>
    <t>612321191</t>
  </si>
  <si>
    <t>Příplatek k vápenocementové omítce vnitřních stěn za každých dalších 5 mm tloušťky ručně</t>
  </si>
  <si>
    <t>1611245089</t>
  </si>
  <si>
    <t>celková průměrná tl.25 mm</t>
  </si>
  <si>
    <t>pol.612321121</t>
  </si>
  <si>
    <t>84,0*(25-10)/5</t>
  </si>
  <si>
    <t>5</t>
  </si>
  <si>
    <t>612311131</t>
  </si>
  <si>
    <t>Potažení vnitřních stěn vápenným štukem tloušťky do 3 mm</t>
  </si>
  <si>
    <t>789985540</t>
  </si>
  <si>
    <t>meziokenní parapet + deštění - okna 01 až14,17 (průměrná šířka 300 mm)</t>
  </si>
  <si>
    <t>0,3*(1,45*2+0,9+1,0)*2*2</t>
  </si>
  <si>
    <t>0,3*1,5*2*(2+2+2+6)</t>
  </si>
  <si>
    <t>0,3*(0,9*2*(2+2+6)+0,75*2*2)</t>
  </si>
  <si>
    <t>0,3*1,4*2*(5+1)</t>
  </si>
  <si>
    <t>0,3*(0,9*2*5+1,8*2*1)</t>
  </si>
  <si>
    <t>0,3*(1,5*4*3+1,5*2+0,8*2+0,4*2*8+0,6*2*8)</t>
  </si>
  <si>
    <t xml:space="preserve">vnitřní ostění -  okna 01až19 (průměrná šířka 300 mm)</t>
  </si>
  <si>
    <t>0,3*(1,45*2+1,0)*2*2</t>
  </si>
  <si>
    <t>0,3*(0,9*(2+2+6)+0,75*2)</t>
  </si>
  <si>
    <t>0,3*(0,9*5+1,8*1)</t>
  </si>
  <si>
    <t>0,3*(1,5*3*3+1,5+0,8*2+0,4*8+0,6*2*8)</t>
  </si>
  <si>
    <t>0,3*(0,85*2*2+0,75*4*2)</t>
  </si>
  <si>
    <t>0,3*(0,9*3+1,2*3+0,6*3*4)</t>
  </si>
  <si>
    <t>0,3*6,0</t>
  </si>
  <si>
    <t>- poškozené okolní plochy navazující na ostění, předpoklad cca 1,5 m2/1 okno</t>
  </si>
  <si>
    <t>1,5*(3+2+2+2+6+5+1+3+1+8+2+1+1+4)</t>
  </si>
  <si>
    <t>0,19</t>
  </si>
  <si>
    <t>62</t>
  </si>
  <si>
    <t>Úprava povrchů vnějších</t>
  </si>
  <si>
    <t>6</t>
  </si>
  <si>
    <t>622325209</t>
  </si>
  <si>
    <t>Oprava vnější vápenocementové štukové omítky složitosti 1 stěn v rozsahu do 100%</t>
  </si>
  <si>
    <t>1630196940</t>
  </si>
  <si>
    <t>oprava omítky u vnějšího ostění VC omítkou se zaštukováním 50%</t>
  </si>
  <si>
    <t>předpoklad 1,5 m2/1 okno (dveře)</t>
  </si>
  <si>
    <t>pro okno 01-06,08,11-13,16-19</t>
  </si>
  <si>
    <t>1,5*(3+2+2+2+2+5+2+3+1+8+2+1+1+4)*0,5</t>
  </si>
  <si>
    <t>7</t>
  </si>
  <si>
    <t>62255110R</t>
  </si>
  <si>
    <t>Zetmelení spáry mezi oknem a ostěním trvale pružným tmelem s odolností UV záření</t>
  </si>
  <si>
    <t>m</t>
  </si>
  <si>
    <t>-1881623379</t>
  </si>
  <si>
    <t>okno 01 až 19</t>
  </si>
  <si>
    <t>(0,9+1,5*2)*(3+2+2+6)</t>
  </si>
  <si>
    <t>(0,75+1,5*2)*2</t>
  </si>
  <si>
    <t>(0,9+1,4*2)*5</t>
  </si>
  <si>
    <t>(1,8+1,4*2)*1</t>
  </si>
  <si>
    <t>(1,5+1,4*2)*3</t>
  </si>
  <si>
    <t>(1,5+0,8*2+0,4*8+0,6*2*8)</t>
  </si>
  <si>
    <t>(0,85*2+0,75*2*2+0,9*3+1,2*3+0,6*3*4)</t>
  </si>
  <si>
    <t>0,7</t>
  </si>
  <si>
    <t>94</t>
  </si>
  <si>
    <t>Lešení a stavební výtahy</t>
  </si>
  <si>
    <t>8</t>
  </si>
  <si>
    <t>945421110</t>
  </si>
  <si>
    <t>Hydraulická zvedací plošina na automobilovém podvozku výška zdvihu do 18 m včetně obsluhy</t>
  </si>
  <si>
    <t>hod</t>
  </si>
  <si>
    <t>-2111709821</t>
  </si>
  <si>
    <t>pro výměnu oken popř.parapatů v nepřístupných místech (např. ajz fasáda nebo</t>
  </si>
  <si>
    <t>některá okna na dvůr)</t>
  </si>
  <si>
    <t>předpoklad:</t>
  </si>
  <si>
    <t>32</t>
  </si>
  <si>
    <t>Bude upřesněno při výstavbě. Fakturováno bude dle skutečných hodin.</t>
  </si>
  <si>
    <t>9</t>
  </si>
  <si>
    <t>949101111</t>
  </si>
  <si>
    <t>Lešení pomocné pro objekty pozemních staveb s lešeňovou podlahou v do 1,9 m zatížení do 150 kg/m2</t>
  </si>
  <si>
    <t>-685503871</t>
  </si>
  <si>
    <t>uvnitř budovy</t>
  </si>
  <si>
    <t>10,0</t>
  </si>
  <si>
    <t>10</t>
  </si>
  <si>
    <t>941111111</t>
  </si>
  <si>
    <t>Montáž lešení řadového trubkového lehkého s podlahami zatížení do 200 kg/m2 š do 0,9 m v do 10 m</t>
  </si>
  <si>
    <t>438455720</t>
  </si>
  <si>
    <t>přístavba ve dvoře</t>
  </si>
  <si>
    <t>3,7*(5,4+0,9+5,5+0,9*2)</t>
  </si>
  <si>
    <t>3,1*(3,2+0,9)</t>
  </si>
  <si>
    <t>0,97</t>
  </si>
  <si>
    <t>11</t>
  </si>
  <si>
    <t>941111211</t>
  </si>
  <si>
    <t>Příplatek k lešení řadovému trubkovému lehkému s podlahami š 0,9 m v 10 m za první a ZKD den použití</t>
  </si>
  <si>
    <t>-1481110390</t>
  </si>
  <si>
    <t>předpoklad 30 dní</t>
  </si>
  <si>
    <t>64,0*30</t>
  </si>
  <si>
    <t>12</t>
  </si>
  <si>
    <t>941111811</t>
  </si>
  <si>
    <t>Demontáž lešení řadového trubkového lehkého s podlahami zatížení do 200 kg/m2 š do 0,9 m v do 10 m</t>
  </si>
  <si>
    <t>-2070171920</t>
  </si>
  <si>
    <t>13</t>
  </si>
  <si>
    <t>941111122</t>
  </si>
  <si>
    <t>Montáž lešení řadového trubkového lehkého s podlahami zatížení do 200 kg/m2 š do 1,2 m v do 25 m</t>
  </si>
  <si>
    <t>177027794</t>
  </si>
  <si>
    <t>SV fasáda</t>
  </si>
  <si>
    <t>(12,5+13,2)/2*(10,8+1,2*2)*0,5</t>
  </si>
  <si>
    <t>14</t>
  </si>
  <si>
    <t>941111222</t>
  </si>
  <si>
    <t>Příplatek k lešení řadovému trubkovému lehkému s podlahami š 1,2 m v 25 m za první a ZKD den použití</t>
  </si>
  <si>
    <t>-1385888274</t>
  </si>
  <si>
    <t>předpoklad 40 dní</t>
  </si>
  <si>
    <t>85,0*40</t>
  </si>
  <si>
    <t>941111822</t>
  </si>
  <si>
    <t>Demontáž lešení řadového trubkového lehkého s podlahami zatížení do 200 kg/m2 š do 1,2 m v do 25 m</t>
  </si>
  <si>
    <t>-204601431</t>
  </si>
  <si>
    <t>16</t>
  </si>
  <si>
    <t>941111112</t>
  </si>
  <si>
    <t>Montáž lešení řadového trubkového lehkého s podlahami zatížení do 200 kg/m2 š do 0,9 m v do 25 m</t>
  </si>
  <si>
    <t>-1120162539</t>
  </si>
  <si>
    <t>JV fasáda - dvůr</t>
  </si>
  <si>
    <t>10,5*(4,3+2,6+0,9*2)</t>
  </si>
  <si>
    <t>9,8*(3,7+0,9)</t>
  </si>
  <si>
    <t>11,7*(5,1+0,9)</t>
  </si>
  <si>
    <t>0,37</t>
  </si>
  <si>
    <t>17</t>
  </si>
  <si>
    <t>941111212</t>
  </si>
  <si>
    <t>Příplatek k lešení řadovému trubkovému lehkému s podlahami š 0,9 m v 25 m za první a ZKD den použití</t>
  </si>
  <si>
    <t>-101816043</t>
  </si>
  <si>
    <t>207,0*30</t>
  </si>
  <si>
    <t>18</t>
  </si>
  <si>
    <t>941111812</t>
  </si>
  <si>
    <t>Demontáž lešení řadového trubkového lehkého s podlahami zatížení do 200 kg/m2 š do 0,9 m v do 25 m</t>
  </si>
  <si>
    <t>-799327202</t>
  </si>
  <si>
    <t>19</t>
  </si>
  <si>
    <t>944511111</t>
  </si>
  <si>
    <t>Montáž ochranné sítě z textilie z umělých vláken</t>
  </si>
  <si>
    <t>1604140351</t>
  </si>
  <si>
    <t>pol.941111122+941111112</t>
  </si>
  <si>
    <t>85,0+207,0</t>
  </si>
  <si>
    <t>20</t>
  </si>
  <si>
    <t>944511211</t>
  </si>
  <si>
    <t>Příplatek k ochranné síti za první a ZKD den použití</t>
  </si>
  <si>
    <t>-399622610</t>
  </si>
  <si>
    <t>předpoklad pol.941111122 - 40 dní</t>
  </si>
  <si>
    <t>předpoklad pol.941111112 - 30 dní</t>
  </si>
  <si>
    <t>944511811</t>
  </si>
  <si>
    <t>Demontáž ochranné sítě z textilie z umělých vláken</t>
  </si>
  <si>
    <t>670525236</t>
  </si>
  <si>
    <t>22</t>
  </si>
  <si>
    <t>94411110R</t>
  </si>
  <si>
    <t xml:space="preserve">Ochrana stávajících střešních plášťů při stavbě lešení (dřevěné prvky k ochraně - fošny, prkna, ochranná plachta, folie apod) + případná drobná oprava poškozeného  střešního pláště</t>
  </si>
  <si>
    <t>-1517827633</t>
  </si>
  <si>
    <t>95</t>
  </si>
  <si>
    <t>Různé dokončovací konstrukce a práce pozemních staveb</t>
  </si>
  <si>
    <t>23</t>
  </si>
  <si>
    <t>952902031</t>
  </si>
  <si>
    <t>Čištění budov omytí hladkých podlah</t>
  </si>
  <si>
    <t>1845575673</t>
  </si>
  <si>
    <t>vnitřní prostory v okolí vyměňovaného okna</t>
  </si>
  <si>
    <t>100,0</t>
  </si>
  <si>
    <t>24</t>
  </si>
  <si>
    <t>952901131</t>
  </si>
  <si>
    <t>Čištění budov omytí konstrukcí nebo prvků</t>
  </si>
  <si>
    <t>-1075103481</t>
  </si>
  <si>
    <t>25</t>
  </si>
  <si>
    <t>952901106</t>
  </si>
  <si>
    <t>Čištění budov omytí dvojitých nebo zdvojených oken nebo balkonových dveří plochy do 1,5 m2</t>
  </si>
  <si>
    <t>-416787328</t>
  </si>
  <si>
    <t>(0,9*1,5*(3+2+2+6)+0,75*1,5*2)*2</t>
  </si>
  <si>
    <t>(0,9*1,4*5+1,8*1,4*1+1,5*1,5*3)*2</t>
  </si>
  <si>
    <t>(1,5*0,8+0,4*0,6*8)*2</t>
  </si>
  <si>
    <t>(0,85*0,75*2+0,9*0,9+1,2*1,2+0,6*0,6*4)*2</t>
  </si>
  <si>
    <t>5,09</t>
  </si>
  <si>
    <t>26</t>
  </si>
  <si>
    <t>95512200R</t>
  </si>
  <si>
    <t>Zakrytí a zabezpečení otvorů po demontáži výplní - proti vniknutí a nepříznivému počasí</t>
  </si>
  <si>
    <t>-1843279528</t>
  </si>
  <si>
    <t>96</t>
  </si>
  <si>
    <t>Bourání konstrukcí</t>
  </si>
  <si>
    <t>27</t>
  </si>
  <si>
    <t>764002851</t>
  </si>
  <si>
    <t>Demontáž oplechování parapetů do suti</t>
  </si>
  <si>
    <t>1589697122</t>
  </si>
  <si>
    <t>okno 01+08+16+17+18+19</t>
  </si>
  <si>
    <t>1,0*3+1,9+0,95*2+1,0*1+1,3*1+0,7*4</t>
  </si>
  <si>
    <t>0,1</t>
  </si>
  <si>
    <t>28</t>
  </si>
  <si>
    <t>76400284R</t>
  </si>
  <si>
    <t>Demontáž oplechování parapetů k dalšímu použití</t>
  </si>
  <si>
    <t>2142727973</t>
  </si>
  <si>
    <t>okno 0203+04+05+06+11+12+13</t>
  </si>
  <si>
    <t>1,0*2+1,0*2+0,85*2+1,0*6+1,0*5</t>
  </si>
  <si>
    <t>1,5*3+1,6*1+0,5*8</t>
  </si>
  <si>
    <t>Poznámka</t>
  </si>
  <si>
    <t xml:space="preserve">předpoklad:  20% parapetů se při demontáži poškodí a nahradí se novými</t>
  </si>
  <si>
    <t>29</t>
  </si>
  <si>
    <t>766441811</t>
  </si>
  <si>
    <t>Demontáž parapetních desek dřevěných nebo plastových šířky do 30 cm délky do 1,0 m</t>
  </si>
  <si>
    <t>kus</t>
  </si>
  <si>
    <t>-270563544</t>
  </si>
  <si>
    <t>okno 01</t>
  </si>
  <si>
    <t>30</t>
  </si>
  <si>
    <t>76644181R</t>
  </si>
  <si>
    <t>Demontáž parapetních desek dřevěných nebo plastových šířky do 30 cm délky do 1,0 m - ke zpětnému použití</t>
  </si>
  <si>
    <t>-274485676</t>
  </si>
  <si>
    <t>okno 02+03+04+05+06+13</t>
  </si>
  <si>
    <t>2+2+2+6+5+8</t>
  </si>
  <si>
    <t>31</t>
  </si>
  <si>
    <t>76644182R</t>
  </si>
  <si>
    <t>Demontáž parapetních desek dřevěných nebo plastových šířky do 30 cm délky přes 1,0 m - ke zpětnému použití</t>
  </si>
  <si>
    <t>848188622</t>
  </si>
  <si>
    <t>okno 08+11+12</t>
  </si>
  <si>
    <t>1+3+1</t>
  </si>
  <si>
    <t>767661811</t>
  </si>
  <si>
    <t>Demontáž mříží pevných nebo otevíravých</t>
  </si>
  <si>
    <t>319582598</t>
  </si>
  <si>
    <t>okno 18</t>
  </si>
  <si>
    <t>1,4*1,4</t>
  </si>
  <si>
    <t>okno 04</t>
  </si>
  <si>
    <t>0,75*1,5*2</t>
  </si>
  <si>
    <t>0,09</t>
  </si>
  <si>
    <t>33</t>
  </si>
  <si>
    <t>781471810</t>
  </si>
  <si>
    <t>Demontáž obkladů z obkladaček keramických kladených do malty</t>
  </si>
  <si>
    <t>-756098984</t>
  </si>
  <si>
    <t>parapet a meziokenní parapet - okno č.19 - 2 ks</t>
  </si>
  <si>
    <t>0,3*(0,6+0,7)+0,11</t>
  </si>
  <si>
    <t>34</t>
  </si>
  <si>
    <t>967031132</t>
  </si>
  <si>
    <t>Přisekání rovných ostění v cihelném zdivu na MV nebo MVC</t>
  </si>
  <si>
    <t>-790635905</t>
  </si>
  <si>
    <t>přízemí - okna do dvora - vybourat druhotnou dozdívku nadpraží původních oken</t>
  </si>
  <si>
    <t>(okno 01 - 2 ks)</t>
  </si>
  <si>
    <t>0,2*(1,0+0,3*2)*2</t>
  </si>
  <si>
    <t>0,16</t>
  </si>
  <si>
    <t>35</t>
  </si>
  <si>
    <t>967031732</t>
  </si>
  <si>
    <t>Přisekání plošné zdiva z cihel pálených na MV nebo MVC tl do 100 mm</t>
  </si>
  <si>
    <t>-734574107</t>
  </si>
  <si>
    <t>36</t>
  </si>
  <si>
    <t>968062244</t>
  </si>
  <si>
    <t>Vybourání dřevěných rámů oken jednoduchých včetně křídel pl do 1 m2</t>
  </si>
  <si>
    <t>1262543077</t>
  </si>
  <si>
    <t>okno 16 - 2 ks</t>
  </si>
  <si>
    <t>0,85*0,75*2</t>
  </si>
  <si>
    <t>okno 19 - 4 ks</t>
  </si>
  <si>
    <t>0,6*0,6*4</t>
  </si>
  <si>
    <t>0,085</t>
  </si>
  <si>
    <t>37</t>
  </si>
  <si>
    <t>968062245</t>
  </si>
  <si>
    <t>Vybourání dřevěných rámů oken jednoduchých včetně křídel pl do 2 m2</t>
  </si>
  <si>
    <t>-212465647</t>
  </si>
  <si>
    <t>okno 18 - 1 ks</t>
  </si>
  <si>
    <t>1,2*1,2</t>
  </si>
  <si>
    <t>38</t>
  </si>
  <si>
    <t>96806101R</t>
  </si>
  <si>
    <t>Vybourání oken špaletových - vnějšíchi a vnitřních dřevěných rámů včetně křídel</t>
  </si>
  <si>
    <t>-677594347</t>
  </si>
  <si>
    <t xml:space="preserve">požadavek :  odstranění stávající okenní výplně bude provedeno pokud možno bez poškození</t>
  </si>
  <si>
    <t>ostění a omítek. Na střeše a v uliční fasádě bez poškození stávajícího oplechování</t>
  </si>
  <si>
    <t>střechy a říms.</t>
  </si>
  <si>
    <t>okno 01 - 3 ks</t>
  </si>
  <si>
    <t>0,9*1,5*3</t>
  </si>
  <si>
    <t xml:space="preserve">Po demontáži budou okna uskladněna v rámci daného objektu či prezenze v rámci </t>
  </si>
  <si>
    <t>muzejní expozice.</t>
  </si>
  <si>
    <t>39</t>
  </si>
  <si>
    <t>96806010R</t>
  </si>
  <si>
    <t>Vybourání vnějších dřevěných rámů oken špaletových včetně křídel pl do 1 m2</t>
  </si>
  <si>
    <t>654034121</t>
  </si>
  <si>
    <t>srovnatelná položka pro vybourání rámů vnějších křídel špaletových oken</t>
  </si>
  <si>
    <t>s nadsvětlíkem, včetně vyvěšení křídel - bude nahrazeno kopiemi</t>
  </si>
  <si>
    <t xml:space="preserve">požadavek :  odstranění stávající okenní výplně bude provedeno bez poškození</t>
  </si>
  <si>
    <t>okno 13 - 8 ks</t>
  </si>
  <si>
    <t>0,4*0,6*8</t>
  </si>
  <si>
    <t>okno 17 - 1 ks</t>
  </si>
  <si>
    <t>0,9*0,9*1</t>
  </si>
  <si>
    <t>40</t>
  </si>
  <si>
    <t>96806020R</t>
  </si>
  <si>
    <t>Vybourání vnějších dřevěných rámů oken špaletových včetně křídel pl do 2 m2</t>
  </si>
  <si>
    <t>1233789444</t>
  </si>
  <si>
    <t>s nadsvětlíkem, včetně vyvěšení křídel</t>
  </si>
  <si>
    <t>okno 02 - 2 ks</t>
  </si>
  <si>
    <t>0,9*1,5*2</t>
  </si>
  <si>
    <t>okno 03 - 2 ks</t>
  </si>
  <si>
    <t>okno 04 - 2 ks</t>
  </si>
  <si>
    <t>okno 05 - 6 ks</t>
  </si>
  <si>
    <t>0,9*1,5*6</t>
  </si>
  <si>
    <t>okno 06 - 5 ks</t>
  </si>
  <si>
    <t>0,9*1,4*5</t>
  </si>
  <si>
    <t>okno 12 - 1 ks</t>
  </si>
  <si>
    <t>1,5*0,8*1</t>
  </si>
  <si>
    <t>0,05</t>
  </si>
  <si>
    <t>41</t>
  </si>
  <si>
    <t>96806030R</t>
  </si>
  <si>
    <t>Vybourání vnějších dřevěných rámů oken špaletových včetně křídell pl do 4 m2</t>
  </si>
  <si>
    <t>419247875</t>
  </si>
  <si>
    <t>okno 08 - 1 ks</t>
  </si>
  <si>
    <t>1,8*1,4*1</t>
  </si>
  <si>
    <t>okno 11 - 3 ks</t>
  </si>
  <si>
    <t>1,5*1,5*3</t>
  </si>
  <si>
    <t>0,03</t>
  </si>
  <si>
    <t>42</t>
  </si>
  <si>
    <t>766622811</t>
  </si>
  <si>
    <t>Demontáž rámu jednoduchých oken dřevěných do 1 m2 k opětovnému použití</t>
  </si>
  <si>
    <t>-2140292014</t>
  </si>
  <si>
    <t>srovnatelná položka pro vybourání rámů vnitřních křídel špaletových oken</t>
  </si>
  <si>
    <t>s nadsvětlíkem, která budou repasována a znovu použita</t>
  </si>
  <si>
    <t>ostění a omítek</t>
  </si>
  <si>
    <t>0,9*0,*1</t>
  </si>
  <si>
    <t>43</t>
  </si>
  <si>
    <t>766622812</t>
  </si>
  <si>
    <t>Demontáž rámu jednoduchých oken dřevěných do 2 m2 k opětovnému použití</t>
  </si>
  <si>
    <t>-531224731</t>
  </si>
  <si>
    <t>44</t>
  </si>
  <si>
    <t>766622813</t>
  </si>
  <si>
    <t>Demontáž rámu jednoduchých oken dřevěných do 4 m2 k opětovnému použití</t>
  </si>
  <si>
    <t>1699441199</t>
  </si>
  <si>
    <t>45</t>
  </si>
  <si>
    <t>766622861</t>
  </si>
  <si>
    <t>Vyvěšení křídel dřevěných nebo plastových okenních do 1,5 m2</t>
  </si>
  <si>
    <t>-1474957913</t>
  </si>
  <si>
    <t>srovnatelná položka pro vyvěšsní vnitřních křídel špaletových oken</t>
  </si>
  <si>
    <t>4*2</t>
  </si>
  <si>
    <t>4*1,5*2</t>
  </si>
  <si>
    <t>4*6</t>
  </si>
  <si>
    <t>4*5</t>
  </si>
  <si>
    <t>3*1</t>
  </si>
  <si>
    <t>4*3</t>
  </si>
  <si>
    <t>2*1</t>
  </si>
  <si>
    <t>1*8</t>
  </si>
  <si>
    <t>46</t>
  </si>
  <si>
    <t>971033441</t>
  </si>
  <si>
    <t>Vybourání otvorů ve zdivu cihelném pl do 0,25 m2 na MVC nebo MV tl do 300 mm</t>
  </si>
  <si>
    <t>1089227117</t>
  </si>
  <si>
    <t>(okno 01</t>
  </si>
  <si>
    <t>47</t>
  </si>
  <si>
    <t>978013191</t>
  </si>
  <si>
    <t>Otlučení (osekání) vnitřní vápenné nebo vápenocementové omítky stěn v rozsahu do 100 %</t>
  </si>
  <si>
    <t>388638231</t>
  </si>
  <si>
    <t>narušené, nesoudržné omítky ostění a parapetů a nadpraží po výměně oken</t>
  </si>
  <si>
    <t>dle pol.612135001 mezisoučet B+C (odd.61)</t>
  </si>
  <si>
    <t>7,0+73,0</t>
  </si>
  <si>
    <t>48</t>
  </si>
  <si>
    <t>978036391</t>
  </si>
  <si>
    <t>Otlučení (osekání) vnějších omítek z umělého kamene v rozsahu do 100 %</t>
  </si>
  <si>
    <t>-788545431</t>
  </si>
  <si>
    <t>narušené, nesoudržné venkovní omítky po výměně oken</t>
  </si>
  <si>
    <t>pol.622325209</t>
  </si>
  <si>
    <t>28,5</t>
  </si>
  <si>
    <t>997</t>
  </si>
  <si>
    <t>Přesun sutě</t>
  </si>
  <si>
    <t>49</t>
  </si>
  <si>
    <t>997013153</t>
  </si>
  <si>
    <t>Vnitrostaveništní doprava suti a vybouraných hmot pro budovy v do 12 m s omezením mechanizace</t>
  </si>
  <si>
    <t>t</t>
  </si>
  <si>
    <t>1089104154</t>
  </si>
  <si>
    <t>50</t>
  </si>
  <si>
    <t>997013501</t>
  </si>
  <si>
    <t>Odvoz suti a vybouraných hmot na skládku nebo meziskládku do 1 km se složením</t>
  </si>
  <si>
    <t>738682238</t>
  </si>
  <si>
    <t>51</t>
  </si>
  <si>
    <t>997013509</t>
  </si>
  <si>
    <t>Příplatek k odvozu suti a vybouraných hmot na skládku ZKD 1 km přes 1 km</t>
  </si>
  <si>
    <t>-1137902426</t>
  </si>
  <si>
    <t>celkem 20km</t>
  </si>
  <si>
    <t>8,257*(20-1)</t>
  </si>
  <si>
    <t>52</t>
  </si>
  <si>
    <t>99701363R</t>
  </si>
  <si>
    <t>Poplatek za uložení na skládce (skládkovné) stavebního odpadu směsného kód odpadu 17 09 04</t>
  </si>
  <si>
    <t>-2125849841</t>
  </si>
  <si>
    <t>998</t>
  </si>
  <si>
    <t>Přesun hmot</t>
  </si>
  <si>
    <t>53</t>
  </si>
  <si>
    <t>998017002</t>
  </si>
  <si>
    <t>Přesun hmot s omezením mechanizace pro budovy v do 12 m</t>
  </si>
  <si>
    <t>192189997</t>
  </si>
  <si>
    <t>PSV</t>
  </si>
  <si>
    <t>Práce a dodávky PSV</t>
  </si>
  <si>
    <t>764</t>
  </si>
  <si>
    <t>Konstrukce klempířské</t>
  </si>
  <si>
    <t>54</t>
  </si>
  <si>
    <t>76422647R</t>
  </si>
  <si>
    <t>Oplechování parapetů rovných z Pz plechu rš 300 mm po stranách se zatažením pod omítku (s okapničkou), upevnění k okennímu rámu vruty s krytkou, podpěnit PU pěnou, včetně těsnění spár PU tmelem s odolností UV záření - montáž, dodávka, doprava</t>
  </si>
  <si>
    <t>1745949531</t>
  </si>
  <si>
    <t>nové parapety</t>
  </si>
  <si>
    <t>1,0*3+1,9*1+0,95*2+1,0*1+1,3*1+0,7*4</t>
  </si>
  <si>
    <t>0,2</t>
  </si>
  <si>
    <t>ze zpětné montáže demontovaných parapetů ke zpětnému použití bude 20%</t>
  </si>
  <si>
    <t>nahrazeno novými (poškozené při demontáži)</t>
  </si>
  <si>
    <t>pol.764002851</t>
  </si>
  <si>
    <t>12,0/100*20</t>
  </si>
  <si>
    <t>55</t>
  </si>
  <si>
    <t>76420610R</t>
  </si>
  <si>
    <t xml:space="preserve">Montáž oplechování parapetů rovných z Pz plechu rš 300 mm po stranách se zatažením pod omítku (s okapničkou), upevnění k okennímu rámu vruty s krytkou, podpěnit PU pěnou, včetně těsnění spár PU tmelem s odolností UV záření </t>
  </si>
  <si>
    <t>2123231630</t>
  </si>
  <si>
    <t>zpětná montáž demontovaných parapetů ke zpětnému použití</t>
  </si>
  <si>
    <t>12,0</t>
  </si>
  <si>
    <t>-12,0/100*20</t>
  </si>
  <si>
    <t>56</t>
  </si>
  <si>
    <t>998764102</t>
  </si>
  <si>
    <t>Přesun hmot tonážní pro konstrukce klempířské v objektech v do 12 m</t>
  </si>
  <si>
    <t>-575739904</t>
  </si>
  <si>
    <t>766</t>
  </si>
  <si>
    <t>Konstrukce truhlářské</t>
  </si>
  <si>
    <t>57</t>
  </si>
  <si>
    <t>766621622</t>
  </si>
  <si>
    <t>Montáž dřevěných oken plochy do 1 m2 zdvojených nebo jednoduchých otevíravých do zdiva</t>
  </si>
  <si>
    <t>-1689047052</t>
  </si>
  <si>
    <t>nová okna</t>
  </si>
  <si>
    <t>okno 16</t>
  </si>
  <si>
    <t xml:space="preserve">okno 19 </t>
  </si>
  <si>
    <t>58</t>
  </si>
  <si>
    <t>M</t>
  </si>
  <si>
    <t>61122220R</t>
  </si>
  <si>
    <t>16 - jednoduché dřevěné okno jednokřídlé otevíravé ven 850/750 mm (š/v), tepelně izolační dvojsklo čiré, kování půloliva - dodávka, doprava</t>
  </si>
  <si>
    <t>-1140681735</t>
  </si>
  <si>
    <t xml:space="preserve">- ochrana povrchu okna včetně lakování (barva dle původních oken slonová kost) - </t>
  </si>
  <si>
    <t xml:space="preserve">  detaily a podrobný popis viz projektová dokumentace (TZ, Výpis výplní)</t>
  </si>
  <si>
    <t>- nutné přeměření okenních otvorů před zadáním oken do výroby</t>
  </si>
  <si>
    <t>- výrobní výkresy a fyzické vzorky musí být předloženy a schváleny orgány</t>
  </si>
  <si>
    <t xml:space="preserve">   památkové péče</t>
  </si>
  <si>
    <t>Další požadavky:</t>
  </si>
  <si>
    <t xml:space="preserve">Uw celého okna =1,1W/m2K   </t>
  </si>
  <si>
    <t>59</t>
  </si>
  <si>
    <t>611222230R</t>
  </si>
  <si>
    <t>19 - zdvojené dřevěné okno jednokřídlé otevíravé ven 600/600 mm (š/v), tepelně izolační dvojsklo čirérámy vrstvené, kování - dodávka, doprava</t>
  </si>
  <si>
    <t>1882012492</t>
  </si>
  <si>
    <t>- kování : pákové mechanické ovládání v.1500 mm nad podlahou</t>
  </si>
  <si>
    <t>60</t>
  </si>
  <si>
    <t>766621211</t>
  </si>
  <si>
    <t>Montáž dřevěných oken plochy přes 1 m2 otevíravých výšky do 1,5 m s rámem do zdiva</t>
  </si>
  <si>
    <t>1375010205</t>
  </si>
  <si>
    <t>611222310R</t>
  </si>
  <si>
    <t>18 - zdvojené dřevěné okno dvoukřídlé, otevíravé, sklopné 1200/1200 mm (š/v) rámy vrstvené, tepelně izolační dvojsklo čiré, kování oliva - dodávka, doprava</t>
  </si>
  <si>
    <t>-1417509480</t>
  </si>
  <si>
    <t>okno 18 - 1ks</t>
  </si>
  <si>
    <t xml:space="preserve">Uw celého okna =1,1W/m2K  </t>
  </si>
  <si>
    <t>766621612</t>
  </si>
  <si>
    <t>Montáž dřevěných oken plochy do 1 m2 špaletových do zdiva</t>
  </si>
  <si>
    <t>1382495168</t>
  </si>
  <si>
    <t xml:space="preserve">okno 13 - 400/600 mm (š/v)  - 8 ks</t>
  </si>
  <si>
    <t xml:space="preserve">okno 17 - 900/900 mm (š/v)  - 1 ks</t>
  </si>
  <si>
    <t>Položka zahrnuje:</t>
  </si>
  <si>
    <t>- zpětnou montáž repasovaného vnitřního křídla</t>
  </si>
  <si>
    <t xml:space="preserve">- montáž  vnějšího křídla (kopie původního)</t>
  </si>
  <si>
    <t xml:space="preserve">-  zaměření, vyklínování, horizontální i vertikální vyrovnání okenního rámu</t>
  </si>
  <si>
    <t xml:space="preserve">-  ukotvení a vyplnění spáry mezi rámem a ostěním polyuretanovou pěnou</t>
  </si>
  <si>
    <t>63</t>
  </si>
  <si>
    <t>766621111</t>
  </si>
  <si>
    <t>Montáž dřevěných oken plochy přes 1 m2 špaletových výšky do 1,5 m s rámem do zdiva</t>
  </si>
  <si>
    <t>-611743822</t>
  </si>
  <si>
    <t>- zpětnou montáž repasovaného vnitřního křídla (nebo kopie původního) vč. rámu</t>
  </si>
  <si>
    <t xml:space="preserve">- montáž  vnějšího křídla (kopie původního) vč. rámu</t>
  </si>
  <si>
    <t>okno 01 - 3 ks - kopie původního okna</t>
  </si>
  <si>
    <t>1,43</t>
  </si>
  <si>
    <t>64</t>
  </si>
  <si>
    <t>6111010R</t>
  </si>
  <si>
    <t>vnější okno+ nadsvětlík dřev. špaletového okna- otevíravá křídla okenní i nadsvětlíku, dvojsklo tepel.izolační čiré, zděné deštění - kopie původního okna s restaurovaným původní kováním - dodávka, doprava</t>
  </si>
  <si>
    <t>-745980705</t>
  </si>
  <si>
    <t>- chybějící kování (části) a další prvky z původního okna budou nahrazeny replikami</t>
  </si>
  <si>
    <t>0,75</t>
  </si>
  <si>
    <t>Uw celého okna =1,1W/m2K , ostatní požadavky viz výkres výplní</t>
  </si>
  <si>
    <t>65</t>
  </si>
  <si>
    <t>6111110R</t>
  </si>
  <si>
    <t>01 - okno dřevěné špaletové otevíravé dovnitř dvoukřídlé s nadsvětlíkem 900/1500 mm (š/v) vnější dvojsklo tepelně izolační čiré, vnitřní jednoduché sklo čiré - kopie původního vč.repasé kování - dodávka, doprava</t>
  </si>
  <si>
    <t>-2128711744</t>
  </si>
  <si>
    <t xml:space="preserve">- kování  a další prvky z původního okna budou repasovány (chybějící části nahraženy novými)</t>
  </si>
  <si>
    <t>3,0</t>
  </si>
  <si>
    <t xml:space="preserve">Uw celého okna =1,1W/m2K   a   Rw= 44 dB</t>
  </si>
  <si>
    <t>66</t>
  </si>
  <si>
    <t>76666110R</t>
  </si>
  <si>
    <t xml:space="preserve">Repase vnitřních křídel a rámů špaletových oken a dveří včetně kování a doplňků (chybějící bude doplněno),  včetně ochrany a úpravy povrchu (nátěry) - pro zpětné použití</t>
  </si>
  <si>
    <t>163904783</t>
  </si>
  <si>
    <t>viz projektová dokumentace a technická zpráva</t>
  </si>
  <si>
    <t>okno 02 - 2ks</t>
  </si>
  <si>
    <t>okno 06 -5 ks</t>
  </si>
  <si>
    <t>67</t>
  </si>
  <si>
    <t>766694111</t>
  </si>
  <si>
    <t>Montáž parapetních desek dřevěných nebo plastových šířky do 30 cm délky do 1,0 m</t>
  </si>
  <si>
    <t>1775896687</t>
  </si>
  <si>
    <t>včetně vyplnění spáry mezi parapetem a ostěním pružným tmelem</t>
  </si>
  <si>
    <t>dle Výpisu výplní</t>
  </si>
  <si>
    <t>repasované - okno 02+03+04+05+06+13</t>
  </si>
  <si>
    <t>nové - repliky dle původních</t>
  </si>
  <si>
    <t>68</t>
  </si>
  <si>
    <t>766694112</t>
  </si>
  <si>
    <t>Montáž parapetních desek dřevěných nebo plastových šířky do 30 cm délky do 1,6 m</t>
  </si>
  <si>
    <t>-960572664</t>
  </si>
  <si>
    <t>repasované - okno 11+12</t>
  </si>
  <si>
    <t>3+1</t>
  </si>
  <si>
    <t>69</t>
  </si>
  <si>
    <t>766694113</t>
  </si>
  <si>
    <t>Montáž parapetních desek dřevěných nebo plastových šířky do 30 cm délky do 2,6 m</t>
  </si>
  <si>
    <t>2089348910</t>
  </si>
  <si>
    <t>repasované - okno 08</t>
  </si>
  <si>
    <t>70</t>
  </si>
  <si>
    <t>76600020R</t>
  </si>
  <si>
    <t>Repasé původních dřevěných parapetů průměrná š.250 mm dl. cca1,0-1,9 m včetně ochrany a úpravy povrchu (nátěry)</t>
  </si>
  <si>
    <t>-1526333822</t>
  </si>
  <si>
    <t>dpdávka, doprava</t>
  </si>
  <si>
    <t>dle pol.766694111 - okno 02+03+04+05+06+13</t>
  </si>
  <si>
    <t>1,0*2+1,0*2+0,85*2+1,0*6+1,0*5+0,5*8</t>
  </si>
  <si>
    <t>dle pol.766694112 - okno 11+12</t>
  </si>
  <si>
    <t>1,6*3+1,6</t>
  </si>
  <si>
    <t>dle pol.766694113 - okno 08</t>
  </si>
  <si>
    <t>1,9*1</t>
  </si>
  <si>
    <t>1,0</t>
  </si>
  <si>
    <t>71</t>
  </si>
  <si>
    <t>76600030R</t>
  </si>
  <si>
    <t>dřevěný parapet nový průměrná š.250 mm dl. cca1,0-1,9 m včetně ochrany a úpravy povrchu (nátěry) - kopie původních parapetů</t>
  </si>
  <si>
    <t>1714413595</t>
  </si>
  <si>
    <t>dle pol.766694111 - okno 01</t>
  </si>
  <si>
    <t>1,0*3</t>
  </si>
  <si>
    <t>72</t>
  </si>
  <si>
    <t>998766102</t>
  </si>
  <si>
    <t>Přesun hmot tonážní pro konstrukce truhlářské v objektech v do 12 m</t>
  </si>
  <si>
    <t>-1097393495</t>
  </si>
  <si>
    <t>767</t>
  </si>
  <si>
    <t>Konstrukce zámečnické</t>
  </si>
  <si>
    <t>73</t>
  </si>
  <si>
    <t>767662120</t>
  </si>
  <si>
    <t>Montáž mříží pevných přivařených</t>
  </si>
  <si>
    <t>-137383807</t>
  </si>
  <si>
    <t>zpětná montáž demontovaných okeních mříží</t>
  </si>
  <si>
    <t>dle pol.767661811</t>
  </si>
  <si>
    <t>4,3</t>
  </si>
  <si>
    <t>74</t>
  </si>
  <si>
    <t>998767102</t>
  </si>
  <si>
    <t>Přesun hmot tonážní pro zámečnické konstrukce v objektech v do 12 m</t>
  </si>
  <si>
    <t>-1967900187</t>
  </si>
  <si>
    <t>781</t>
  </si>
  <si>
    <t>Dokončovací práce - obklady</t>
  </si>
  <si>
    <t>75</t>
  </si>
  <si>
    <t>781674113</t>
  </si>
  <si>
    <t>Montáž obkladů parapetů šířky do 200 mm z dlaždic keramických lepených flexibilním lepidlem</t>
  </si>
  <si>
    <t>1481230552</t>
  </si>
  <si>
    <t>(0,6+0,7)*2</t>
  </si>
  <si>
    <t>76</t>
  </si>
  <si>
    <t>781571141</t>
  </si>
  <si>
    <t>Montáž obkladů ostění šířky přes 200 do 400 mm lepenými flexibilním lepidlem</t>
  </si>
  <si>
    <t>-764339778</t>
  </si>
  <si>
    <t>1,1*2*2</t>
  </si>
  <si>
    <t>77</t>
  </si>
  <si>
    <t>33500110R</t>
  </si>
  <si>
    <t>keramický obklad do interiéru - barva, typ a rozměry dle původního okolního obkladu</t>
  </si>
  <si>
    <t>-1996231860</t>
  </si>
  <si>
    <t>dodávka, doprava k pol.781474113+781571141, ztratné 10%</t>
  </si>
  <si>
    <t>(0,3*2,6+0,3*4,4)*1,1</t>
  </si>
  <si>
    <t>78</t>
  </si>
  <si>
    <t>781477113</t>
  </si>
  <si>
    <t>Příplatek k montáži obkladů vnitřních keramických hladkých za spárování bílým cementem</t>
  </si>
  <si>
    <t>-513324976</t>
  </si>
  <si>
    <t>79</t>
  </si>
  <si>
    <t>781495115</t>
  </si>
  <si>
    <t>Spárování vnitřních obkladů silikonem (pružným tmelem)</t>
  </si>
  <si>
    <t>-566211402</t>
  </si>
  <si>
    <t>přechod vodorovná plocha x svislá plocha</t>
  </si>
  <si>
    <t>(0,7+0,3*2+0,3*2+1,1*4)*2</t>
  </si>
  <si>
    <t>80</t>
  </si>
  <si>
    <t>998781102</t>
  </si>
  <si>
    <t>Přesun hmot tonážní pro obklady keramické v objektech v do 12 m</t>
  </si>
  <si>
    <t>855678105</t>
  </si>
  <si>
    <t>783</t>
  </si>
  <si>
    <t>Dokončovací práce - nátěry</t>
  </si>
  <si>
    <t>81</t>
  </si>
  <si>
    <t>78300110R</t>
  </si>
  <si>
    <t>Nátěrový systém pro ocelové konstrukce do vnějšího prostředí pro třídu prostředí C3, životnost 15 let</t>
  </si>
  <si>
    <t>1473563222</t>
  </si>
  <si>
    <t>mříže - dle pol.783306801</t>
  </si>
  <si>
    <t>6,5</t>
  </si>
  <si>
    <t>82</t>
  </si>
  <si>
    <t>783306801</t>
  </si>
  <si>
    <t>Odstranění nátěru ze zámečnických konstrukcí obroušením</t>
  </si>
  <si>
    <t>866376521</t>
  </si>
  <si>
    <t>demontované okení mříže pro zpětné použití</t>
  </si>
  <si>
    <t>1,4*1,4*1,5</t>
  </si>
  <si>
    <t>0,75*1,5*2*1,5</t>
  </si>
  <si>
    <t>0,185</t>
  </si>
  <si>
    <t>83</t>
  </si>
  <si>
    <t>783301311</t>
  </si>
  <si>
    <t>Odmaštění zámečnických konstrukcí vodou ředitelným odmašťovačem</t>
  </si>
  <si>
    <t>-1587903848</t>
  </si>
  <si>
    <t>dle pol.783306801</t>
  </si>
  <si>
    <t>84</t>
  </si>
  <si>
    <t>783301401</t>
  </si>
  <si>
    <t>Ometení zámečnických konstrukcí</t>
  </si>
  <si>
    <t>-749425853</t>
  </si>
  <si>
    <t>85</t>
  </si>
  <si>
    <t>78382742R</t>
  </si>
  <si>
    <t xml:space="preserve">Krycí dvojnásobný barevný nátěr omítek </t>
  </si>
  <si>
    <t>-1357412700</t>
  </si>
  <si>
    <t>opravovaná vnější omítka okolo vaměněných oken - malbu sladit s barevností</t>
  </si>
  <si>
    <t>okolní plochy</t>
  </si>
  <si>
    <t>784</t>
  </si>
  <si>
    <t>Dokončovací práce - malby a tapety</t>
  </si>
  <si>
    <t>86</t>
  </si>
  <si>
    <t>78411000R</t>
  </si>
  <si>
    <t>Nátěr disperzní omyvatelnou malbou na omítku včetně penetrace</t>
  </si>
  <si>
    <t>-817688678</t>
  </si>
  <si>
    <t xml:space="preserve">meziokenní parapet  - okna 01-06,08,11,12,17 (průměrná šířka 300 mm)</t>
  </si>
  <si>
    <t>0,3*0,9*(3+2+2+6+5)</t>
  </si>
  <si>
    <t>0,3*(0,75*2+1,8+1,5*4+0,4*8+0,9)</t>
  </si>
  <si>
    <t>2,12</t>
  </si>
  <si>
    <t>87</t>
  </si>
  <si>
    <t>784121001</t>
  </si>
  <si>
    <t>Oškrabání malby v mísnostech výšky do 3,80 m</t>
  </si>
  <si>
    <t>1602859478</t>
  </si>
  <si>
    <t>dle pol.612311131</t>
  </si>
  <si>
    <t>153,0</t>
  </si>
  <si>
    <t>88</t>
  </si>
  <si>
    <t>784211101</t>
  </si>
  <si>
    <t>Dvojnásobné bílé malby ze směsí za mokra výborně otěruvzdorných v místnostech výšky do 3,80 m</t>
  </si>
  <si>
    <t>-487560850</t>
  </si>
  <si>
    <t>dle pol.784121001</t>
  </si>
  <si>
    <t>163,0</t>
  </si>
  <si>
    <t>méně pol.78411000R</t>
  </si>
  <si>
    <t>-11,0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</si>
  <si>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</si>
  <si>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</si>
  <si>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</si>
  <si>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</si>
  <si>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</si>
  <si>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</si>
  <si>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</si>
  <si>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</si>
  <si>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</si>
  <si>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</si>
  <si>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</si>
  <si>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</si>
  <si>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</si>
  <si>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soubor</t>
  </si>
  <si>
    <t>1024</t>
  </si>
  <si>
    <t>355402661</t>
  </si>
  <si>
    <t>013294000</t>
  </si>
  <si>
    <t>Ostatní dokumentace</t>
  </si>
  <si>
    <t>-1896416058</t>
  </si>
  <si>
    <t>- nutné zpracování dílenské dokumentace všech výplní otvorů včetně parapetů,</t>
  </si>
  <si>
    <t xml:space="preserve">  po bourání zaměřit přesné rozměry otvoru pro výrobu okna a dveří</t>
  </si>
  <si>
    <t xml:space="preserve">- materiály budou před jejich zabudování vzorkovány </t>
  </si>
  <si>
    <t>- výrobní výkresy i vzorky musí být předloženy orgánům památkové pěče</t>
  </si>
  <si>
    <t xml:space="preserve">  ke schválení, schválena musí být také barva oken a dvří</t>
  </si>
  <si>
    <t>celkově :</t>
  </si>
  <si>
    <t>VRN3</t>
  </si>
  <si>
    <t>Zařízení staveniště</t>
  </si>
  <si>
    <t>032002000</t>
  </si>
  <si>
    <t>Vybavení staveniště</t>
  </si>
  <si>
    <t>-998408741</t>
  </si>
  <si>
    <t>033203000</t>
  </si>
  <si>
    <t>Energie pro zařízení staveniště</t>
  </si>
  <si>
    <t>447010537</t>
  </si>
  <si>
    <t>- náklady na veškeré energie související s realizací akce, vč.připojení</t>
  </si>
  <si>
    <t>staveniště na inženýrské sítě</t>
  </si>
  <si>
    <t>034002000</t>
  </si>
  <si>
    <t>Zabezpečení staveniště</t>
  </si>
  <si>
    <t>87442742</t>
  </si>
  <si>
    <t>- opatření k zajištění bezpečnosti účastníků realizace akce a veřejnosti</t>
  </si>
  <si>
    <t>(zejména zajištění staveniště, bezpečnostní tabulky apod.)</t>
  </si>
  <si>
    <t>- zebezpečení staveniště proti vniknutí cizich osob</t>
  </si>
  <si>
    <t>039002000</t>
  </si>
  <si>
    <t>Zrušení zařízení staveniště</t>
  </si>
  <si>
    <t>654864452</t>
  </si>
  <si>
    <t xml:space="preserve"> - včetně úklidu a uvedení okolí stavby do původního stavu</t>
  </si>
  <si>
    <t>VRN4</t>
  </si>
  <si>
    <t>Inženýrská činnost</t>
  </si>
  <si>
    <t>045002000</t>
  </si>
  <si>
    <t>Kompletační a koordinační činnost</t>
  </si>
  <si>
    <t>-178877753</t>
  </si>
  <si>
    <t>04520300a</t>
  </si>
  <si>
    <t>Zpracování návrhů provozních řádů příslušných zařízení zhotovitelem stavby</t>
  </si>
  <si>
    <t>1245269389</t>
  </si>
  <si>
    <t>VRN5</t>
  </si>
  <si>
    <t>Finanční náklady</t>
  </si>
  <si>
    <t>051303000a</t>
  </si>
  <si>
    <t xml:space="preserve">Ostatní finanční náklady - pojištění stavby </t>
  </si>
  <si>
    <t>734410517</t>
  </si>
  <si>
    <t>051303000b</t>
  </si>
  <si>
    <t>Ostatní finanční náklady - obstarání dokladů a stanovisek veřejnoprávních orgánů a institucí</t>
  </si>
  <si>
    <t>512</t>
  </si>
  <si>
    <t>-1995326865</t>
  </si>
  <si>
    <t>051303000c</t>
  </si>
  <si>
    <t>Ostatní finanční náklady - pojištění odpovědnosti dodavatele včetně všech subdodavatelů</t>
  </si>
  <si>
    <t>sobour</t>
  </si>
  <si>
    <t>-2068624412</t>
  </si>
  <si>
    <t>VRN7</t>
  </si>
  <si>
    <t>Provozní vlivy</t>
  </si>
  <si>
    <t>071103000</t>
  </si>
  <si>
    <t>Provoz investora</t>
  </si>
  <si>
    <t>616452270</t>
  </si>
  <si>
    <t>VRN9</t>
  </si>
  <si>
    <t>Ostatní náklady</t>
  </si>
  <si>
    <t>091002000</t>
  </si>
  <si>
    <t>Ostatní náklady související s objektem</t>
  </si>
  <si>
    <t>2126971394</t>
  </si>
  <si>
    <t>- označení stavby cedulí s údaji o stavbě, uvedení staveniště do původního stavu</t>
  </si>
  <si>
    <t>094103000</t>
  </si>
  <si>
    <t>Náklady na plánované vyklizení objektu</t>
  </si>
  <si>
    <t>-1987529336</t>
  </si>
  <si>
    <t>vystěhování veškerého nábytku a zařízení z upravovaných prostor na místo</t>
  </si>
  <si>
    <t xml:space="preserve">určené investorem  a jejich zpětné umístění po dokončení stavebních prací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</si>
</sst>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VT21-11-02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MÚ Nejdek - výměna oken - zadní fasáda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19. 5. 2022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Nejdek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DPT projekty Ostrov s.r.o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'Azm a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'Azm a - Stavební část'!P131</f>
        <v>0</v>
      </c>
      <c r="AV95" s="129">
        <f>'Azm a - Stavební část'!J33</f>
        <v>0</v>
      </c>
      <c r="AW95" s="129">
        <f>'Azm a - Stavební část'!J34</f>
        <v>0</v>
      </c>
      <c r="AX95" s="129">
        <f>'Azm a - Stavební část'!J35</f>
        <v>0</v>
      </c>
      <c r="AY95" s="129">
        <f>'Azm a - Stavební část'!J36</f>
        <v>0</v>
      </c>
      <c r="AZ95" s="129">
        <f>'Azm a - Stavební část'!F33</f>
        <v>0</v>
      </c>
      <c r="BA95" s="129">
        <f>'Azm a - Stavební část'!F34</f>
        <v>0</v>
      </c>
      <c r="BB95" s="129">
        <f>'Azm a - Stavební část'!F35</f>
        <v>0</v>
      </c>
      <c r="BC95" s="129">
        <f>'Azm a - Stavební část'!F36</f>
        <v>0</v>
      </c>
      <c r="BD95" s="131">
        <f>'Azm a - Stavební část'!F37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VRN'!J30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'VRN - VRN'!P123</f>
        <v>0</v>
      </c>
      <c r="AV96" s="134">
        <f>'VRN - VRN'!J33</f>
        <v>0</v>
      </c>
      <c r="AW96" s="134">
        <f>'VRN - VRN'!J34</f>
        <v>0</v>
      </c>
      <c r="AX96" s="134">
        <f>'VRN - VRN'!J35</f>
        <v>0</v>
      </c>
      <c r="AY96" s="134">
        <f>'VRN - VRN'!J36</f>
        <v>0</v>
      </c>
      <c r="AZ96" s="134">
        <f>'VRN - VRN'!F33</f>
        <v>0</v>
      </c>
      <c r="BA96" s="134">
        <f>'VRN - VRN'!F34</f>
        <v>0</v>
      </c>
      <c r="BB96" s="134">
        <f>'VRN - VRN'!F35</f>
        <v>0</v>
      </c>
      <c r="BC96" s="134">
        <f>'VRN - VRN'!F36</f>
        <v>0</v>
      </c>
      <c r="BD96" s="136">
        <f>'VRN - VRN'!F37</f>
        <v>0</v>
      </c>
      <c r="BE96" s="7"/>
      <c r="BT96" s="132" t="s">
        <v>86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5e8KCJfETVH0dtp19YuRD7/C4kNYPeTxQONQrOCP9d3lJDcDhklzdpa6d/71vwofl6RLToKdsDaJzGMv0w8Znw==" hashValue="YsCeYNSFtD+b7Bpcv/ITzOo4HJQNfJd5autjt6qAhHgfELMJ6XRKvKEjpeIKl5c9ArO4cmXXEQnFpQaH1ZILy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Azm a - Stavební část'!C2" display="/"/>
    <hyperlink ref="A96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MÚ Nejdek - výměna oken - zadní fasáda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94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19. 5. 2022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ROUND((SUM(BE131:BE761)),  2)</f>
        <v>0</v>
      </c>
      <c r="G33" s="39"/>
      <c r="H33" s="39"/>
      <c r="I33" s="156">
        <v>0.20999999999999999</v>
      </c>
      <c r="J33" s="155">
        <f>ROUND(((SUM(BE131:BE761))*I33),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ROUND((SUM(BF131:BF761)),  2)</f>
        <v>0</v>
      </c>
      <c r="G34" s="39"/>
      <c r="H34" s="39"/>
      <c r="I34" s="156">
        <v>0.14999999999999999</v>
      </c>
      <c r="J34" s="155">
        <f>ROUND(((SUM(BF131:BF761))*I34),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ROUND((SUM(BG131:BG761)),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ROUND((SUM(BH131:BH761)),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ROUND((SUM(BI131:BI761)),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MÚ Nejdek - výměna oken - zadní fasáda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Azm a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19. 5. 2022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E15</f>
        <v>Město Nejdek</v>
      </c>
      <c r="G91" s="41"/>
      <c r="H91" s="41"/>
      <c r="I91" s="33" t="s">
        <v>31</v>
      </c>
      <c r="J91" s="37" t="str">
        <f>E21</f>
        <v>DPT projekty Ostrov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J221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J238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J289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J302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J486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107</v>
      </c>
      <c r="E104" s="189"/>
      <c r="F104" s="189"/>
      <c r="G104" s="189"/>
      <c r="H104" s="189"/>
      <c r="I104" s="189"/>
      <c r="J104" s="190">
        <f>J493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108</v>
      </c>
      <c r="E105" s="183"/>
      <c r="F105" s="183"/>
      <c r="G105" s="183"/>
      <c r="H105" s="183"/>
      <c r="I105" s="183"/>
      <c r="J105" s="184">
        <f>J495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109</v>
      </c>
      <c r="E106" s="189"/>
      <c r="F106" s="189"/>
      <c r="G106" s="189"/>
      <c r="H106" s="189"/>
      <c r="I106" s="189"/>
      <c r="J106" s="190">
        <f>J496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110</v>
      </c>
      <c r="E107" s="189"/>
      <c r="F107" s="189"/>
      <c r="G107" s="189"/>
      <c r="H107" s="189"/>
      <c r="I107" s="189"/>
      <c r="J107" s="190">
        <f>J516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111</v>
      </c>
      <c r="E108" s="189"/>
      <c r="F108" s="189"/>
      <c r="G108" s="189"/>
      <c r="H108" s="189"/>
      <c r="I108" s="189"/>
      <c r="J108" s="190">
        <f>J698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112</v>
      </c>
      <c r="E109" s="189"/>
      <c r="F109" s="189"/>
      <c r="G109" s="189"/>
      <c r="H109" s="189"/>
      <c r="I109" s="189"/>
      <c r="J109" s="190">
        <f>J704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113</v>
      </c>
      <c r="E110" s="189"/>
      <c r="F110" s="189"/>
      <c r="G110" s="189"/>
      <c r="H110" s="189"/>
      <c r="I110" s="189"/>
      <c r="J110" s="190">
        <f>J721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114</v>
      </c>
      <c r="E111" s="189"/>
      <c r="F111" s="189"/>
      <c r="G111" s="189"/>
      <c r="H111" s="189"/>
      <c r="I111" s="189"/>
      <c r="J111" s="190">
        <f>J744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115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MÚ Nejdek - výměna oken - zadní fasáda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92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Azm a - Stavební část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21</v>
      </c>
      <c r="D125" s="41"/>
      <c r="E125" s="41"/>
      <c r="F125" s="28" t="str">
        <f>F12</f>
        <v xml:space="preserve"> </v>
      </c>
      <c r="G125" s="41"/>
      <c r="H125" s="41"/>
      <c r="I125" s="33" t="s">
        <v>23</v>
      </c>
      <c r="J125" s="80" t="str">
        <f>IF(J12="","",J12)</f>
        <v>19. 5. 2022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5.65" customHeight="1">
      <c r="A127" s="39"/>
      <c r="B127" s="40"/>
      <c r="C127" s="33" t="s">
        <v>25</v>
      </c>
      <c r="D127" s="41"/>
      <c r="E127" s="41"/>
      <c r="F127" s="28" t="str">
        <f>E15</f>
        <v>Město Nejdek</v>
      </c>
      <c r="G127" s="41"/>
      <c r="H127" s="41"/>
      <c r="I127" s="33" t="s">
        <v>31</v>
      </c>
      <c r="J127" s="37" t="str">
        <f>E21</f>
        <v>DPT projekty Ostrov s.r.o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29</v>
      </c>
      <c r="D128" s="41"/>
      <c r="E128" s="41"/>
      <c r="F128" s="28" t="str">
        <f>IF(E18="","",E18)</f>
        <v>Vyplň údaj</v>
      </c>
      <c r="G128" s="41"/>
      <c r="H128" s="41"/>
      <c r="I128" s="33" t="s">
        <v>34</v>
      </c>
      <c r="J128" s="37" t="str">
        <f>E24</f>
        <v>Tomanová ing.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116</v>
      </c>
      <c r="D130" s="195" t="s">
        <v>63</v>
      </c>
      <c r="E130" s="195" t="s">
        <v>59</v>
      </c>
      <c r="F130" s="195" t="s">
        <v>60</v>
      </c>
      <c r="G130" s="195" t="s">
        <v>117</v>
      </c>
      <c r="H130" s="195" t="s">
        <v>118</v>
      </c>
      <c r="I130" s="195" t="s">
        <v>119</v>
      </c>
      <c r="J130" s="195" t="s">
        <v>97</v>
      </c>
      <c r="K130" s="196" t="s">
        <v>120</v>
      </c>
      <c r="L130" s="197"/>
      <c r="M130" s="101" t="s">
        <v>1</v>
      </c>
      <c r="N130" s="102" t="s">
        <v>42</v>
      </c>
      <c r="O130" s="102" t="s">
        <v>121</v>
      </c>
      <c r="P130" s="102" t="s">
        <v>122</v>
      </c>
      <c r="Q130" s="102" t="s">
        <v>123</v>
      </c>
      <c r="R130" s="102" t="s">
        <v>124</v>
      </c>
      <c r="S130" s="102" t="s">
        <v>125</v>
      </c>
      <c r="T130" s="103" t="s">
        <v>126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127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P132+P495</f>
        <v>0</v>
      </c>
      <c r="Q131" s="105"/>
      <c r="R131" s="200">
        <f>R132+R495</f>
        <v>8.3964017999999996</v>
      </c>
      <c r="S131" s="105"/>
      <c r="T131" s="201">
        <f>T132+T495</f>
        <v>8.3076100000000004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</v>
      </c>
      <c r="AU131" s="18" t="s">
        <v>99</v>
      </c>
      <c r="BK131" s="202">
        <f>BK132+BK495</f>
        <v>0</v>
      </c>
    </row>
    <row r="132" s="12" customFormat="1" ht="25.92" customHeight="1">
      <c r="A132" s="12"/>
      <c r="B132" s="203"/>
      <c r="C132" s="204"/>
      <c r="D132" s="205" t="s">
        <v>77</v>
      </c>
      <c r="E132" s="206" t="s">
        <v>128</v>
      </c>
      <c r="F132" s="206" t="s">
        <v>129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P133+P221+P238+P289+P302+P486+P493</f>
        <v>0</v>
      </c>
      <c r="Q132" s="211"/>
      <c r="R132" s="212">
        <f>R133+R221+R238+R289+R302+R486+R493</f>
        <v>6.1560380000000006</v>
      </c>
      <c r="S132" s="211"/>
      <c r="T132" s="213">
        <f>T133+T221+T238+T289+T302+T486+T493</f>
        <v>8.2570800000000002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86</v>
      </c>
      <c r="AT132" s="215" t="s">
        <v>77</v>
      </c>
      <c r="AU132" s="215" t="s">
        <v>78</v>
      </c>
      <c r="AY132" s="214" t="s">
        <v>130</v>
      </c>
      <c r="BK132" s="216">
        <f>BK133+BK221+BK238+BK289+BK302+BK486+BK493</f>
        <v>0</v>
      </c>
    </row>
    <row r="133" s="12" customFormat="1" ht="22.8" customHeight="1">
      <c r="A133" s="12"/>
      <c r="B133" s="203"/>
      <c r="C133" s="204"/>
      <c r="D133" s="205" t="s">
        <v>77</v>
      </c>
      <c r="E133" s="217" t="s">
        <v>131</v>
      </c>
      <c r="F133" s="217" t="s">
        <v>132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SUM(P134:P220)</f>
        <v>0</v>
      </c>
      <c r="Q133" s="211"/>
      <c r="R133" s="212">
        <f>SUM(R134:R220)</f>
        <v>5.5204080000000006</v>
      </c>
      <c r="S133" s="211"/>
      <c r="T133" s="213">
        <f>SUM(T134:T220)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77</v>
      </c>
      <c r="AU133" s="215" t="s">
        <v>86</v>
      </c>
      <c r="AY133" s="214" t="s">
        <v>130</v>
      </c>
      <c r="BK133" s="216">
        <f>SUM(BK134:BK220)</f>
        <v>0</v>
      </c>
    </row>
    <row r="134" s="2" customFormat="1" ht="24.15" customHeight="1">
      <c r="A134" s="39"/>
      <c r="B134" s="40"/>
      <c r="C134" s="219" t="s">
        <v>86</v>
      </c>
      <c r="D134" s="219" t="s">
        <v>133</v>
      </c>
      <c r="E134" s="220" t="s">
        <v>134</v>
      </c>
      <c r="F134" s="221" t="s">
        <v>135</v>
      </c>
      <c r="G134" s="222" t="s">
        <v>136</v>
      </c>
      <c r="H134" s="223">
        <v>82.099999999999994</v>
      </c>
      <c r="I134" s="224"/>
      <c r="J134" s="225">
        <f>ROUND(I134*H134,2)</f>
        <v>0</v>
      </c>
      <c r="K134" s="221" t="s">
        <v>137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0.020480000000000002</v>
      </c>
      <c r="R134" s="228">
        <f>Q134*H134</f>
        <v>1.681408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138</v>
      </c>
      <c r="AT134" s="230" t="s">
        <v>133</v>
      </c>
      <c r="AU134" s="230" t="s">
        <v>88</v>
      </c>
      <c r="AY134" s="18" t="s">
        <v>130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138</v>
      </c>
      <c r="BM134" s="230" t="s">
        <v>139</v>
      </c>
    </row>
    <row r="135" s="13" customFormat="1">
      <c r="A135" s="13"/>
      <c r="B135" s="232"/>
      <c r="C135" s="233"/>
      <c r="D135" s="234" t="s">
        <v>140</v>
      </c>
      <c r="E135" s="235" t="s">
        <v>1</v>
      </c>
      <c r="F135" s="236" t="s">
        <v>141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140</v>
      </c>
      <c r="AU135" s="242" t="s">
        <v>88</v>
      </c>
      <c r="AV135" s="13" t="s">
        <v>86</v>
      </c>
      <c r="AW135" s="13" t="s">
        <v>33</v>
      </c>
      <c r="AX135" s="13" t="s">
        <v>78</v>
      </c>
      <c r="AY135" s="242" t="s">
        <v>130</v>
      </c>
    </row>
    <row r="136" s="13" customFormat="1">
      <c r="A136" s="13"/>
      <c r="B136" s="232"/>
      <c r="C136" s="233"/>
      <c r="D136" s="234" t="s">
        <v>140</v>
      </c>
      <c r="E136" s="235" t="s">
        <v>1</v>
      </c>
      <c r="F136" s="236" t="s">
        <v>142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140</v>
      </c>
      <c r="AU136" s="242" t="s">
        <v>88</v>
      </c>
      <c r="AV136" s="13" t="s">
        <v>86</v>
      </c>
      <c r="AW136" s="13" t="s">
        <v>33</v>
      </c>
      <c r="AX136" s="13" t="s">
        <v>78</v>
      </c>
      <c r="AY136" s="242" t="s">
        <v>130</v>
      </c>
    </row>
    <row r="137" s="13" customFormat="1">
      <c r="A137" s="13"/>
      <c r="B137" s="232"/>
      <c r="C137" s="233"/>
      <c r="D137" s="234" t="s">
        <v>140</v>
      </c>
      <c r="E137" s="235" t="s">
        <v>1</v>
      </c>
      <c r="F137" s="236" t="s">
        <v>143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140</v>
      </c>
      <c r="AU137" s="242" t="s">
        <v>88</v>
      </c>
      <c r="AV137" s="13" t="s">
        <v>86</v>
      </c>
      <c r="AW137" s="13" t="s">
        <v>33</v>
      </c>
      <c r="AX137" s="13" t="s">
        <v>78</v>
      </c>
      <c r="AY137" s="242" t="s">
        <v>130</v>
      </c>
    </row>
    <row r="138" s="14" customFormat="1">
      <c r="A138" s="14"/>
      <c r="B138" s="243"/>
      <c r="C138" s="244"/>
      <c r="D138" s="234" t="s">
        <v>140</v>
      </c>
      <c r="E138" s="245" t="s">
        <v>1</v>
      </c>
      <c r="F138" s="246" t="s">
        <v>144</v>
      </c>
      <c r="G138" s="244"/>
      <c r="H138" s="247">
        <v>1.3200000000000001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140</v>
      </c>
      <c r="AU138" s="253" t="s">
        <v>88</v>
      </c>
      <c r="AV138" s="14" t="s">
        <v>88</v>
      </c>
      <c r="AW138" s="14" t="s">
        <v>33</v>
      </c>
      <c r="AX138" s="14" t="s">
        <v>78</v>
      </c>
      <c r="AY138" s="253" t="s">
        <v>130</v>
      </c>
    </row>
    <row r="139" s="14" customFormat="1">
      <c r="A139" s="14"/>
      <c r="B139" s="243"/>
      <c r="C139" s="244"/>
      <c r="D139" s="234" t="s">
        <v>140</v>
      </c>
      <c r="E139" s="245" t="s">
        <v>1</v>
      </c>
      <c r="F139" s="246" t="s">
        <v>145</v>
      </c>
      <c r="G139" s="244"/>
      <c r="H139" s="247">
        <v>0.78000000000000003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140</v>
      </c>
      <c r="AU139" s="253" t="s">
        <v>88</v>
      </c>
      <c r="AV139" s="14" t="s">
        <v>88</v>
      </c>
      <c r="AW139" s="14" t="s">
        <v>33</v>
      </c>
      <c r="AX139" s="14" t="s">
        <v>78</v>
      </c>
      <c r="AY139" s="253" t="s">
        <v>130</v>
      </c>
    </row>
    <row r="140" s="15" customFormat="1">
      <c r="A140" s="15"/>
      <c r="B140" s="254"/>
      <c r="C140" s="255"/>
      <c r="D140" s="234" t="s">
        <v>140</v>
      </c>
      <c r="E140" s="256" t="s">
        <v>1</v>
      </c>
      <c r="F140" s="257" t="s">
        <v>146</v>
      </c>
      <c r="G140" s="255"/>
      <c r="H140" s="258">
        <v>2.1000000000000001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140</v>
      </c>
      <c r="AU140" s="264" t="s">
        <v>88</v>
      </c>
      <c r="AV140" s="15" t="s">
        <v>147</v>
      </c>
      <c r="AW140" s="15" t="s">
        <v>33</v>
      </c>
      <c r="AX140" s="15" t="s">
        <v>78</v>
      </c>
      <c r="AY140" s="264" t="s">
        <v>130</v>
      </c>
    </row>
    <row r="141" s="13" customFormat="1">
      <c r="A141" s="13"/>
      <c r="B141" s="232"/>
      <c r="C141" s="233"/>
      <c r="D141" s="234" t="s">
        <v>140</v>
      </c>
      <c r="E141" s="235" t="s">
        <v>1</v>
      </c>
      <c r="F141" s="236" t="s">
        <v>148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140</v>
      </c>
      <c r="AU141" s="242" t="s">
        <v>88</v>
      </c>
      <c r="AV141" s="13" t="s">
        <v>86</v>
      </c>
      <c r="AW141" s="13" t="s">
        <v>33</v>
      </c>
      <c r="AX141" s="13" t="s">
        <v>78</v>
      </c>
      <c r="AY141" s="242" t="s">
        <v>130</v>
      </c>
    </row>
    <row r="142" s="13" customFormat="1">
      <c r="A142" s="13"/>
      <c r="B142" s="232"/>
      <c r="C142" s="233"/>
      <c r="D142" s="234" t="s">
        <v>140</v>
      </c>
      <c r="E142" s="235" t="s">
        <v>1</v>
      </c>
      <c r="F142" s="236" t="s">
        <v>149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140</v>
      </c>
      <c r="AU142" s="242" t="s">
        <v>88</v>
      </c>
      <c r="AV142" s="13" t="s">
        <v>86</v>
      </c>
      <c r="AW142" s="13" t="s">
        <v>33</v>
      </c>
      <c r="AX142" s="13" t="s">
        <v>78</v>
      </c>
      <c r="AY142" s="242" t="s">
        <v>130</v>
      </c>
    </row>
    <row r="143" s="13" customFormat="1">
      <c r="A143" s="13"/>
      <c r="B143" s="232"/>
      <c r="C143" s="233"/>
      <c r="D143" s="234" t="s">
        <v>140</v>
      </c>
      <c r="E143" s="235" t="s">
        <v>1</v>
      </c>
      <c r="F143" s="236" t="s">
        <v>150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140</v>
      </c>
      <c r="AU143" s="242" t="s">
        <v>88</v>
      </c>
      <c r="AV143" s="13" t="s">
        <v>86</v>
      </c>
      <c r="AW143" s="13" t="s">
        <v>33</v>
      </c>
      <c r="AX143" s="13" t="s">
        <v>78</v>
      </c>
      <c r="AY143" s="242" t="s">
        <v>130</v>
      </c>
    </row>
    <row r="144" s="14" customFormat="1">
      <c r="A144" s="14"/>
      <c r="B144" s="243"/>
      <c r="C144" s="244"/>
      <c r="D144" s="234" t="s">
        <v>140</v>
      </c>
      <c r="E144" s="245" t="s">
        <v>1</v>
      </c>
      <c r="F144" s="246" t="s">
        <v>151</v>
      </c>
      <c r="G144" s="244"/>
      <c r="H144" s="247">
        <v>4.1760000000000002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140</v>
      </c>
      <c r="AU144" s="253" t="s">
        <v>88</v>
      </c>
      <c r="AV144" s="14" t="s">
        <v>88</v>
      </c>
      <c r="AW144" s="14" t="s">
        <v>33</v>
      </c>
      <c r="AX144" s="14" t="s">
        <v>78</v>
      </c>
      <c r="AY144" s="253" t="s">
        <v>130</v>
      </c>
    </row>
    <row r="145" s="13" customFormat="1">
      <c r="A145" s="13"/>
      <c r="B145" s="232"/>
      <c r="C145" s="233"/>
      <c r="D145" s="234" t="s">
        <v>140</v>
      </c>
      <c r="E145" s="235" t="s">
        <v>1</v>
      </c>
      <c r="F145" s="236" t="s">
        <v>152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140</v>
      </c>
      <c r="AU145" s="242" t="s">
        <v>88</v>
      </c>
      <c r="AV145" s="13" t="s">
        <v>86</v>
      </c>
      <c r="AW145" s="13" t="s">
        <v>33</v>
      </c>
      <c r="AX145" s="13" t="s">
        <v>78</v>
      </c>
      <c r="AY145" s="242" t="s">
        <v>130</v>
      </c>
    </row>
    <row r="146" s="14" customFormat="1">
      <c r="A146" s="14"/>
      <c r="B146" s="243"/>
      <c r="C146" s="244"/>
      <c r="D146" s="234" t="s">
        <v>140</v>
      </c>
      <c r="E146" s="245" t="s">
        <v>1</v>
      </c>
      <c r="F146" s="246" t="s">
        <v>153</v>
      </c>
      <c r="G146" s="244"/>
      <c r="H146" s="247">
        <v>2.556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140</v>
      </c>
      <c r="AU146" s="253" t="s">
        <v>88</v>
      </c>
      <c r="AV146" s="14" t="s">
        <v>88</v>
      </c>
      <c r="AW146" s="14" t="s">
        <v>33</v>
      </c>
      <c r="AX146" s="14" t="s">
        <v>78</v>
      </c>
      <c r="AY146" s="253" t="s">
        <v>130</v>
      </c>
    </row>
    <row r="147" s="14" customFormat="1">
      <c r="A147" s="14"/>
      <c r="B147" s="243"/>
      <c r="C147" s="244"/>
      <c r="D147" s="234" t="s">
        <v>140</v>
      </c>
      <c r="E147" s="245" t="s">
        <v>1</v>
      </c>
      <c r="F147" s="246" t="s">
        <v>154</v>
      </c>
      <c r="G147" s="244"/>
      <c r="H147" s="247">
        <v>0.26800000000000002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140</v>
      </c>
      <c r="AU147" s="253" t="s">
        <v>88</v>
      </c>
      <c r="AV147" s="14" t="s">
        <v>88</v>
      </c>
      <c r="AW147" s="14" t="s">
        <v>33</v>
      </c>
      <c r="AX147" s="14" t="s">
        <v>78</v>
      </c>
      <c r="AY147" s="253" t="s">
        <v>130</v>
      </c>
    </row>
    <row r="148" s="15" customFormat="1">
      <c r="A148" s="15"/>
      <c r="B148" s="254"/>
      <c r="C148" s="255"/>
      <c r="D148" s="234" t="s">
        <v>140</v>
      </c>
      <c r="E148" s="256" t="s">
        <v>1</v>
      </c>
      <c r="F148" s="257" t="s">
        <v>155</v>
      </c>
      <c r="G148" s="255"/>
      <c r="H148" s="258">
        <v>7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140</v>
      </c>
      <c r="AU148" s="264" t="s">
        <v>88</v>
      </c>
      <c r="AV148" s="15" t="s">
        <v>147</v>
      </c>
      <c r="AW148" s="15" t="s">
        <v>33</v>
      </c>
      <c r="AX148" s="15" t="s">
        <v>78</v>
      </c>
      <c r="AY148" s="264" t="s">
        <v>130</v>
      </c>
    </row>
    <row r="149" s="13" customFormat="1">
      <c r="A149" s="13"/>
      <c r="B149" s="232"/>
      <c r="C149" s="233"/>
      <c r="D149" s="234" t="s">
        <v>140</v>
      </c>
      <c r="E149" s="235" t="s">
        <v>1</v>
      </c>
      <c r="F149" s="236" t="s">
        <v>156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140</v>
      </c>
      <c r="AU149" s="242" t="s">
        <v>88</v>
      </c>
      <c r="AV149" s="13" t="s">
        <v>86</v>
      </c>
      <c r="AW149" s="13" t="s">
        <v>33</v>
      </c>
      <c r="AX149" s="13" t="s">
        <v>78</v>
      </c>
      <c r="AY149" s="242" t="s">
        <v>130</v>
      </c>
    </row>
    <row r="150" s="13" customFormat="1">
      <c r="A150" s="13"/>
      <c r="B150" s="232"/>
      <c r="C150" s="233"/>
      <c r="D150" s="234" t="s">
        <v>140</v>
      </c>
      <c r="E150" s="235" t="s">
        <v>1</v>
      </c>
      <c r="F150" s="236" t="s">
        <v>157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140</v>
      </c>
      <c r="AU150" s="242" t="s">
        <v>88</v>
      </c>
      <c r="AV150" s="13" t="s">
        <v>86</v>
      </c>
      <c r="AW150" s="13" t="s">
        <v>33</v>
      </c>
      <c r="AX150" s="13" t="s">
        <v>78</v>
      </c>
      <c r="AY150" s="242" t="s">
        <v>130</v>
      </c>
    </row>
    <row r="151" s="13" customFormat="1">
      <c r="A151" s="13"/>
      <c r="B151" s="232"/>
      <c r="C151" s="233"/>
      <c r="D151" s="234" t="s">
        <v>140</v>
      </c>
      <c r="E151" s="235" t="s">
        <v>1</v>
      </c>
      <c r="F151" s="236" t="s">
        <v>158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140</v>
      </c>
      <c r="AU151" s="242" t="s">
        <v>88</v>
      </c>
      <c r="AV151" s="13" t="s">
        <v>86</v>
      </c>
      <c r="AW151" s="13" t="s">
        <v>33</v>
      </c>
      <c r="AX151" s="13" t="s">
        <v>78</v>
      </c>
      <c r="AY151" s="242" t="s">
        <v>130</v>
      </c>
    </row>
    <row r="152" s="14" customFormat="1">
      <c r="A152" s="14"/>
      <c r="B152" s="243"/>
      <c r="C152" s="244"/>
      <c r="D152" s="234" t="s">
        <v>140</v>
      </c>
      <c r="E152" s="245" t="s">
        <v>1</v>
      </c>
      <c r="F152" s="246" t="s">
        <v>159</v>
      </c>
      <c r="G152" s="244"/>
      <c r="H152" s="247">
        <v>1.44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140</v>
      </c>
      <c r="AU152" s="253" t="s">
        <v>88</v>
      </c>
      <c r="AV152" s="14" t="s">
        <v>88</v>
      </c>
      <c r="AW152" s="14" t="s">
        <v>33</v>
      </c>
      <c r="AX152" s="14" t="s">
        <v>78</v>
      </c>
      <c r="AY152" s="253" t="s">
        <v>130</v>
      </c>
    </row>
    <row r="153" s="14" customFormat="1">
      <c r="A153" s="14"/>
      <c r="B153" s="243"/>
      <c r="C153" s="244"/>
      <c r="D153" s="234" t="s">
        <v>140</v>
      </c>
      <c r="E153" s="245" t="s">
        <v>1</v>
      </c>
      <c r="F153" s="246" t="s">
        <v>160</v>
      </c>
      <c r="G153" s="244"/>
      <c r="H153" s="247">
        <v>4.5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140</v>
      </c>
      <c r="AU153" s="253" t="s">
        <v>88</v>
      </c>
      <c r="AV153" s="14" t="s">
        <v>88</v>
      </c>
      <c r="AW153" s="14" t="s">
        <v>33</v>
      </c>
      <c r="AX153" s="14" t="s">
        <v>78</v>
      </c>
      <c r="AY153" s="253" t="s">
        <v>130</v>
      </c>
    </row>
    <row r="154" s="14" customFormat="1">
      <c r="A154" s="14"/>
      <c r="B154" s="243"/>
      <c r="C154" s="244"/>
      <c r="D154" s="234" t="s">
        <v>140</v>
      </c>
      <c r="E154" s="245" t="s">
        <v>1</v>
      </c>
      <c r="F154" s="246" t="s">
        <v>161</v>
      </c>
      <c r="G154" s="244"/>
      <c r="H154" s="247">
        <v>3.1499999999999999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140</v>
      </c>
      <c r="AU154" s="253" t="s">
        <v>88</v>
      </c>
      <c r="AV154" s="14" t="s">
        <v>88</v>
      </c>
      <c r="AW154" s="14" t="s">
        <v>33</v>
      </c>
      <c r="AX154" s="14" t="s">
        <v>78</v>
      </c>
      <c r="AY154" s="253" t="s">
        <v>130</v>
      </c>
    </row>
    <row r="155" s="14" customFormat="1">
      <c r="A155" s="14"/>
      <c r="B155" s="243"/>
      <c r="C155" s="244"/>
      <c r="D155" s="234" t="s">
        <v>140</v>
      </c>
      <c r="E155" s="245" t="s">
        <v>1</v>
      </c>
      <c r="F155" s="246" t="s">
        <v>162</v>
      </c>
      <c r="G155" s="244"/>
      <c r="H155" s="247">
        <v>2.52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140</v>
      </c>
      <c r="AU155" s="253" t="s">
        <v>88</v>
      </c>
      <c r="AV155" s="14" t="s">
        <v>88</v>
      </c>
      <c r="AW155" s="14" t="s">
        <v>33</v>
      </c>
      <c r="AX155" s="14" t="s">
        <v>78</v>
      </c>
      <c r="AY155" s="253" t="s">
        <v>130</v>
      </c>
    </row>
    <row r="156" s="14" customFormat="1">
      <c r="A156" s="14"/>
      <c r="B156" s="243"/>
      <c r="C156" s="244"/>
      <c r="D156" s="234" t="s">
        <v>140</v>
      </c>
      <c r="E156" s="245" t="s">
        <v>1</v>
      </c>
      <c r="F156" s="246" t="s">
        <v>163</v>
      </c>
      <c r="G156" s="244"/>
      <c r="H156" s="247">
        <v>1.8899999999999999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140</v>
      </c>
      <c r="AU156" s="253" t="s">
        <v>88</v>
      </c>
      <c r="AV156" s="14" t="s">
        <v>88</v>
      </c>
      <c r="AW156" s="14" t="s">
        <v>33</v>
      </c>
      <c r="AX156" s="14" t="s">
        <v>78</v>
      </c>
      <c r="AY156" s="253" t="s">
        <v>130</v>
      </c>
    </row>
    <row r="157" s="14" customFormat="1">
      <c r="A157" s="14"/>
      <c r="B157" s="243"/>
      <c r="C157" s="244"/>
      <c r="D157" s="234" t="s">
        <v>140</v>
      </c>
      <c r="E157" s="245" t="s">
        <v>1</v>
      </c>
      <c r="F157" s="246" t="s">
        <v>164</v>
      </c>
      <c r="G157" s="244"/>
      <c r="H157" s="247">
        <v>5.79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140</v>
      </c>
      <c r="AU157" s="253" t="s">
        <v>88</v>
      </c>
      <c r="AV157" s="14" t="s">
        <v>88</v>
      </c>
      <c r="AW157" s="14" t="s">
        <v>33</v>
      </c>
      <c r="AX157" s="14" t="s">
        <v>78</v>
      </c>
      <c r="AY157" s="253" t="s">
        <v>130</v>
      </c>
    </row>
    <row r="158" s="13" customFormat="1">
      <c r="A158" s="13"/>
      <c r="B158" s="232"/>
      <c r="C158" s="233"/>
      <c r="D158" s="234" t="s">
        <v>140</v>
      </c>
      <c r="E158" s="235" t="s">
        <v>1</v>
      </c>
      <c r="F158" s="236" t="s">
        <v>165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140</v>
      </c>
      <c r="AU158" s="242" t="s">
        <v>88</v>
      </c>
      <c r="AV158" s="13" t="s">
        <v>86</v>
      </c>
      <c r="AW158" s="13" t="s">
        <v>33</v>
      </c>
      <c r="AX158" s="13" t="s">
        <v>78</v>
      </c>
      <c r="AY158" s="242" t="s">
        <v>130</v>
      </c>
    </row>
    <row r="159" s="14" customFormat="1">
      <c r="A159" s="14"/>
      <c r="B159" s="243"/>
      <c r="C159" s="244"/>
      <c r="D159" s="234" t="s">
        <v>140</v>
      </c>
      <c r="E159" s="245" t="s">
        <v>1</v>
      </c>
      <c r="F159" s="246" t="s">
        <v>166</v>
      </c>
      <c r="G159" s="244"/>
      <c r="H159" s="247">
        <v>1.1699999999999999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140</v>
      </c>
      <c r="AU159" s="253" t="s">
        <v>88</v>
      </c>
      <c r="AV159" s="14" t="s">
        <v>88</v>
      </c>
      <c r="AW159" s="14" t="s">
        <v>33</v>
      </c>
      <c r="AX159" s="14" t="s">
        <v>78</v>
      </c>
      <c r="AY159" s="253" t="s">
        <v>130</v>
      </c>
    </row>
    <row r="160" s="14" customFormat="1">
      <c r="A160" s="14"/>
      <c r="B160" s="243"/>
      <c r="C160" s="244"/>
      <c r="D160" s="234" t="s">
        <v>140</v>
      </c>
      <c r="E160" s="245" t="s">
        <v>1</v>
      </c>
      <c r="F160" s="246" t="s">
        <v>167</v>
      </c>
      <c r="G160" s="244"/>
      <c r="H160" s="247">
        <v>5.4000000000000004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140</v>
      </c>
      <c r="AU160" s="253" t="s">
        <v>88</v>
      </c>
      <c r="AV160" s="14" t="s">
        <v>88</v>
      </c>
      <c r="AW160" s="14" t="s">
        <v>33</v>
      </c>
      <c r="AX160" s="14" t="s">
        <v>78</v>
      </c>
      <c r="AY160" s="253" t="s">
        <v>130</v>
      </c>
    </row>
    <row r="161" s="14" customFormat="1">
      <c r="A161" s="14"/>
      <c r="B161" s="243"/>
      <c r="C161" s="244"/>
      <c r="D161" s="234" t="s">
        <v>140</v>
      </c>
      <c r="E161" s="245" t="s">
        <v>1</v>
      </c>
      <c r="F161" s="246" t="s">
        <v>168</v>
      </c>
      <c r="G161" s="244"/>
      <c r="H161" s="247">
        <v>1.575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140</v>
      </c>
      <c r="AU161" s="253" t="s">
        <v>88</v>
      </c>
      <c r="AV161" s="14" t="s">
        <v>88</v>
      </c>
      <c r="AW161" s="14" t="s">
        <v>33</v>
      </c>
      <c r="AX161" s="14" t="s">
        <v>78</v>
      </c>
      <c r="AY161" s="253" t="s">
        <v>130</v>
      </c>
    </row>
    <row r="162" s="14" customFormat="1">
      <c r="A162" s="14"/>
      <c r="B162" s="243"/>
      <c r="C162" s="244"/>
      <c r="D162" s="234" t="s">
        <v>140</v>
      </c>
      <c r="E162" s="245" t="s">
        <v>1</v>
      </c>
      <c r="F162" s="246" t="s">
        <v>162</v>
      </c>
      <c r="G162" s="244"/>
      <c r="H162" s="247">
        <v>2.52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140</v>
      </c>
      <c r="AU162" s="253" t="s">
        <v>88</v>
      </c>
      <c r="AV162" s="14" t="s">
        <v>88</v>
      </c>
      <c r="AW162" s="14" t="s">
        <v>33</v>
      </c>
      <c r="AX162" s="14" t="s">
        <v>78</v>
      </c>
      <c r="AY162" s="253" t="s">
        <v>130</v>
      </c>
    </row>
    <row r="163" s="14" customFormat="1">
      <c r="A163" s="14"/>
      <c r="B163" s="243"/>
      <c r="C163" s="244"/>
      <c r="D163" s="234" t="s">
        <v>140</v>
      </c>
      <c r="E163" s="245" t="s">
        <v>1</v>
      </c>
      <c r="F163" s="246" t="s">
        <v>169</v>
      </c>
      <c r="G163" s="244"/>
      <c r="H163" s="247">
        <v>0.94499999999999995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140</v>
      </c>
      <c r="AU163" s="253" t="s">
        <v>88</v>
      </c>
      <c r="AV163" s="14" t="s">
        <v>88</v>
      </c>
      <c r="AW163" s="14" t="s">
        <v>33</v>
      </c>
      <c r="AX163" s="14" t="s">
        <v>78</v>
      </c>
      <c r="AY163" s="253" t="s">
        <v>130</v>
      </c>
    </row>
    <row r="164" s="14" customFormat="1">
      <c r="A164" s="14"/>
      <c r="B164" s="243"/>
      <c r="C164" s="244"/>
      <c r="D164" s="234" t="s">
        <v>140</v>
      </c>
      <c r="E164" s="245" t="s">
        <v>1</v>
      </c>
      <c r="F164" s="246" t="s">
        <v>170</v>
      </c>
      <c r="G164" s="244"/>
      <c r="H164" s="247">
        <v>4.4100000000000001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140</v>
      </c>
      <c r="AU164" s="253" t="s">
        <v>88</v>
      </c>
      <c r="AV164" s="14" t="s">
        <v>88</v>
      </c>
      <c r="AW164" s="14" t="s">
        <v>33</v>
      </c>
      <c r="AX164" s="14" t="s">
        <v>78</v>
      </c>
      <c r="AY164" s="253" t="s">
        <v>130</v>
      </c>
    </row>
    <row r="165" s="14" customFormat="1">
      <c r="A165" s="14"/>
      <c r="B165" s="243"/>
      <c r="C165" s="244"/>
      <c r="D165" s="234" t="s">
        <v>140</v>
      </c>
      <c r="E165" s="245" t="s">
        <v>1</v>
      </c>
      <c r="F165" s="246" t="s">
        <v>171</v>
      </c>
      <c r="G165" s="244"/>
      <c r="H165" s="247">
        <v>1.4099999999999999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140</v>
      </c>
      <c r="AU165" s="253" t="s">
        <v>88</v>
      </c>
      <c r="AV165" s="14" t="s">
        <v>88</v>
      </c>
      <c r="AW165" s="14" t="s">
        <v>33</v>
      </c>
      <c r="AX165" s="14" t="s">
        <v>78</v>
      </c>
      <c r="AY165" s="253" t="s">
        <v>130</v>
      </c>
    </row>
    <row r="166" s="14" customFormat="1">
      <c r="A166" s="14"/>
      <c r="B166" s="243"/>
      <c r="C166" s="244"/>
      <c r="D166" s="234" t="s">
        <v>140</v>
      </c>
      <c r="E166" s="245" t="s">
        <v>1</v>
      </c>
      <c r="F166" s="246" t="s">
        <v>172</v>
      </c>
      <c r="G166" s="244"/>
      <c r="H166" s="247">
        <v>2.0249999999999999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140</v>
      </c>
      <c r="AU166" s="253" t="s">
        <v>88</v>
      </c>
      <c r="AV166" s="14" t="s">
        <v>88</v>
      </c>
      <c r="AW166" s="14" t="s">
        <v>33</v>
      </c>
      <c r="AX166" s="14" t="s">
        <v>78</v>
      </c>
      <c r="AY166" s="253" t="s">
        <v>130</v>
      </c>
    </row>
    <row r="167" s="14" customFormat="1">
      <c r="A167" s="14"/>
      <c r="B167" s="243"/>
      <c r="C167" s="244"/>
      <c r="D167" s="234" t="s">
        <v>140</v>
      </c>
      <c r="E167" s="245" t="s">
        <v>1</v>
      </c>
      <c r="F167" s="246" t="s">
        <v>173</v>
      </c>
      <c r="G167" s="244"/>
      <c r="H167" s="247">
        <v>2.355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140</v>
      </c>
      <c r="AU167" s="253" t="s">
        <v>88</v>
      </c>
      <c r="AV167" s="14" t="s">
        <v>88</v>
      </c>
      <c r="AW167" s="14" t="s">
        <v>33</v>
      </c>
      <c r="AX167" s="14" t="s">
        <v>78</v>
      </c>
      <c r="AY167" s="253" t="s">
        <v>130</v>
      </c>
    </row>
    <row r="168" s="13" customFormat="1">
      <c r="A168" s="13"/>
      <c r="B168" s="232"/>
      <c r="C168" s="233"/>
      <c r="D168" s="234" t="s">
        <v>140</v>
      </c>
      <c r="E168" s="235" t="s">
        <v>1</v>
      </c>
      <c r="F168" s="236" t="s">
        <v>174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140</v>
      </c>
      <c r="AU168" s="242" t="s">
        <v>88</v>
      </c>
      <c r="AV168" s="13" t="s">
        <v>86</v>
      </c>
      <c r="AW168" s="13" t="s">
        <v>33</v>
      </c>
      <c r="AX168" s="13" t="s">
        <v>78</v>
      </c>
      <c r="AY168" s="242" t="s">
        <v>130</v>
      </c>
    </row>
    <row r="169" s="14" customFormat="1">
      <c r="A169" s="14"/>
      <c r="B169" s="243"/>
      <c r="C169" s="244"/>
      <c r="D169" s="234" t="s">
        <v>140</v>
      </c>
      <c r="E169" s="245" t="s">
        <v>1</v>
      </c>
      <c r="F169" s="246" t="s">
        <v>175</v>
      </c>
      <c r="G169" s="244"/>
      <c r="H169" s="247">
        <v>30.75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140</v>
      </c>
      <c r="AU169" s="253" t="s">
        <v>88</v>
      </c>
      <c r="AV169" s="14" t="s">
        <v>88</v>
      </c>
      <c r="AW169" s="14" t="s">
        <v>33</v>
      </c>
      <c r="AX169" s="14" t="s">
        <v>78</v>
      </c>
      <c r="AY169" s="253" t="s">
        <v>130</v>
      </c>
    </row>
    <row r="170" s="14" customFormat="1">
      <c r="A170" s="14"/>
      <c r="B170" s="243"/>
      <c r="C170" s="244"/>
      <c r="D170" s="234" t="s">
        <v>140</v>
      </c>
      <c r="E170" s="245" t="s">
        <v>1</v>
      </c>
      <c r="F170" s="246" t="s">
        <v>176</v>
      </c>
      <c r="G170" s="244"/>
      <c r="H170" s="247">
        <v>1.1499999999999999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140</v>
      </c>
      <c r="AU170" s="253" t="s">
        <v>88</v>
      </c>
      <c r="AV170" s="14" t="s">
        <v>88</v>
      </c>
      <c r="AW170" s="14" t="s">
        <v>33</v>
      </c>
      <c r="AX170" s="14" t="s">
        <v>78</v>
      </c>
      <c r="AY170" s="253" t="s">
        <v>130</v>
      </c>
    </row>
    <row r="171" s="15" customFormat="1">
      <c r="A171" s="15"/>
      <c r="B171" s="254"/>
      <c r="C171" s="255"/>
      <c r="D171" s="234" t="s">
        <v>140</v>
      </c>
      <c r="E171" s="256" t="s">
        <v>1</v>
      </c>
      <c r="F171" s="257" t="s">
        <v>177</v>
      </c>
      <c r="G171" s="255"/>
      <c r="H171" s="258">
        <v>73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140</v>
      </c>
      <c r="AU171" s="264" t="s">
        <v>88</v>
      </c>
      <c r="AV171" s="15" t="s">
        <v>147</v>
      </c>
      <c r="AW171" s="15" t="s">
        <v>33</v>
      </c>
      <c r="AX171" s="15" t="s">
        <v>78</v>
      </c>
      <c r="AY171" s="264" t="s">
        <v>130</v>
      </c>
    </row>
    <row r="172" s="16" customFormat="1">
      <c r="A172" s="16"/>
      <c r="B172" s="265"/>
      <c r="C172" s="266"/>
      <c r="D172" s="234" t="s">
        <v>140</v>
      </c>
      <c r="E172" s="267" t="s">
        <v>1</v>
      </c>
      <c r="F172" s="268" t="s">
        <v>178</v>
      </c>
      <c r="G172" s="266"/>
      <c r="H172" s="269">
        <v>82.100000000000009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5" t="s">
        <v>140</v>
      </c>
      <c r="AU172" s="275" t="s">
        <v>88</v>
      </c>
      <c r="AV172" s="16" t="s">
        <v>138</v>
      </c>
      <c r="AW172" s="16" t="s">
        <v>33</v>
      </c>
      <c r="AX172" s="16" t="s">
        <v>86</v>
      </c>
      <c r="AY172" s="275" t="s">
        <v>130</v>
      </c>
    </row>
    <row r="173" s="2" customFormat="1" ht="24.15" customHeight="1">
      <c r="A173" s="39"/>
      <c r="B173" s="40"/>
      <c r="C173" s="219" t="s">
        <v>88</v>
      </c>
      <c r="D173" s="219" t="s">
        <v>133</v>
      </c>
      <c r="E173" s="220" t="s">
        <v>179</v>
      </c>
      <c r="F173" s="221" t="s">
        <v>180</v>
      </c>
      <c r="G173" s="222" t="s">
        <v>136</v>
      </c>
      <c r="H173" s="223">
        <v>14</v>
      </c>
      <c r="I173" s="224"/>
      <c r="J173" s="225">
        <f>ROUND(I173*H173,2)</f>
        <v>0</v>
      </c>
      <c r="K173" s="221" t="s">
        <v>137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0.0079000000000000008</v>
      </c>
      <c r="R173" s="228">
        <f>Q173*H173</f>
        <v>0.1106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138</v>
      </c>
      <c r="AT173" s="230" t="s">
        <v>133</v>
      </c>
      <c r="AU173" s="230" t="s">
        <v>88</v>
      </c>
      <c r="AY173" s="18" t="s">
        <v>130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138</v>
      </c>
      <c r="BM173" s="230" t="s">
        <v>181</v>
      </c>
    </row>
    <row r="174" s="13" customFormat="1">
      <c r="A174" s="13"/>
      <c r="B174" s="232"/>
      <c r="C174" s="233"/>
      <c r="D174" s="234" t="s">
        <v>140</v>
      </c>
      <c r="E174" s="235" t="s">
        <v>1</v>
      </c>
      <c r="F174" s="236" t="s">
        <v>182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140</v>
      </c>
      <c r="AU174" s="242" t="s">
        <v>88</v>
      </c>
      <c r="AV174" s="13" t="s">
        <v>86</v>
      </c>
      <c r="AW174" s="13" t="s">
        <v>33</v>
      </c>
      <c r="AX174" s="13" t="s">
        <v>78</v>
      </c>
      <c r="AY174" s="242" t="s">
        <v>130</v>
      </c>
    </row>
    <row r="175" s="13" customFormat="1">
      <c r="A175" s="13"/>
      <c r="B175" s="232"/>
      <c r="C175" s="233"/>
      <c r="D175" s="234" t="s">
        <v>140</v>
      </c>
      <c r="E175" s="235" t="s">
        <v>1</v>
      </c>
      <c r="F175" s="236" t="s">
        <v>183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140</v>
      </c>
      <c r="AU175" s="242" t="s">
        <v>88</v>
      </c>
      <c r="AV175" s="13" t="s">
        <v>86</v>
      </c>
      <c r="AW175" s="13" t="s">
        <v>33</v>
      </c>
      <c r="AX175" s="13" t="s">
        <v>78</v>
      </c>
      <c r="AY175" s="242" t="s">
        <v>130</v>
      </c>
    </row>
    <row r="176" s="14" customFormat="1">
      <c r="A176" s="14"/>
      <c r="B176" s="243"/>
      <c r="C176" s="244"/>
      <c r="D176" s="234" t="s">
        <v>140</v>
      </c>
      <c r="E176" s="245" t="s">
        <v>1</v>
      </c>
      <c r="F176" s="246" t="s">
        <v>184</v>
      </c>
      <c r="G176" s="244"/>
      <c r="H176" s="247">
        <v>14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140</v>
      </c>
      <c r="AU176" s="253" t="s">
        <v>88</v>
      </c>
      <c r="AV176" s="14" t="s">
        <v>88</v>
      </c>
      <c r="AW176" s="14" t="s">
        <v>33</v>
      </c>
      <c r="AX176" s="14" t="s">
        <v>86</v>
      </c>
      <c r="AY176" s="253" t="s">
        <v>130</v>
      </c>
    </row>
    <row r="177" s="2" customFormat="1" ht="24.15" customHeight="1">
      <c r="A177" s="39"/>
      <c r="B177" s="40"/>
      <c r="C177" s="219" t="s">
        <v>147</v>
      </c>
      <c r="D177" s="219" t="s">
        <v>133</v>
      </c>
      <c r="E177" s="220" t="s">
        <v>185</v>
      </c>
      <c r="F177" s="221" t="s">
        <v>186</v>
      </c>
      <c r="G177" s="222" t="s">
        <v>136</v>
      </c>
      <c r="H177" s="223">
        <v>84</v>
      </c>
      <c r="I177" s="224"/>
      <c r="J177" s="225">
        <f>ROUND(I177*H177,2)</f>
        <v>0</v>
      </c>
      <c r="K177" s="221" t="s">
        <v>137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0.015400000000000001</v>
      </c>
      <c r="R177" s="228">
        <f>Q177*H177</f>
        <v>1.2936000000000001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138</v>
      </c>
      <c r="AT177" s="230" t="s">
        <v>133</v>
      </c>
      <c r="AU177" s="230" t="s">
        <v>88</v>
      </c>
      <c r="AY177" s="18" t="s">
        <v>130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138</v>
      </c>
      <c r="BM177" s="230" t="s">
        <v>187</v>
      </c>
    </row>
    <row r="178" s="13" customFormat="1">
      <c r="A178" s="13"/>
      <c r="B178" s="232"/>
      <c r="C178" s="233"/>
      <c r="D178" s="234" t="s">
        <v>140</v>
      </c>
      <c r="E178" s="235" t="s">
        <v>1</v>
      </c>
      <c r="F178" s="236" t="s">
        <v>188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140</v>
      </c>
      <c r="AU178" s="242" t="s">
        <v>88</v>
      </c>
      <c r="AV178" s="13" t="s">
        <v>86</v>
      </c>
      <c r="AW178" s="13" t="s">
        <v>33</v>
      </c>
      <c r="AX178" s="13" t="s">
        <v>78</v>
      </c>
      <c r="AY178" s="242" t="s">
        <v>130</v>
      </c>
    </row>
    <row r="179" s="13" customFormat="1">
      <c r="A179" s="13"/>
      <c r="B179" s="232"/>
      <c r="C179" s="233"/>
      <c r="D179" s="234" t="s">
        <v>140</v>
      </c>
      <c r="E179" s="235" t="s">
        <v>1</v>
      </c>
      <c r="F179" s="236" t="s">
        <v>189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140</v>
      </c>
      <c r="AU179" s="242" t="s">
        <v>88</v>
      </c>
      <c r="AV179" s="13" t="s">
        <v>86</v>
      </c>
      <c r="AW179" s="13" t="s">
        <v>33</v>
      </c>
      <c r="AX179" s="13" t="s">
        <v>78</v>
      </c>
      <c r="AY179" s="242" t="s">
        <v>130</v>
      </c>
    </row>
    <row r="180" s="13" customFormat="1">
      <c r="A180" s="13"/>
      <c r="B180" s="232"/>
      <c r="C180" s="233"/>
      <c r="D180" s="234" t="s">
        <v>140</v>
      </c>
      <c r="E180" s="235" t="s">
        <v>1</v>
      </c>
      <c r="F180" s="236" t="s">
        <v>190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140</v>
      </c>
      <c r="AU180" s="242" t="s">
        <v>88</v>
      </c>
      <c r="AV180" s="13" t="s">
        <v>86</v>
      </c>
      <c r="AW180" s="13" t="s">
        <v>33</v>
      </c>
      <c r="AX180" s="13" t="s">
        <v>78</v>
      </c>
      <c r="AY180" s="242" t="s">
        <v>130</v>
      </c>
    </row>
    <row r="181" s="14" customFormat="1">
      <c r="A181" s="14"/>
      <c r="B181" s="243"/>
      <c r="C181" s="244"/>
      <c r="D181" s="234" t="s">
        <v>140</v>
      </c>
      <c r="E181" s="245" t="s">
        <v>1</v>
      </c>
      <c r="F181" s="246" t="s">
        <v>191</v>
      </c>
      <c r="G181" s="244"/>
      <c r="H181" s="247">
        <v>4.4100000000000001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140</v>
      </c>
      <c r="AU181" s="253" t="s">
        <v>88</v>
      </c>
      <c r="AV181" s="14" t="s">
        <v>88</v>
      </c>
      <c r="AW181" s="14" t="s">
        <v>33</v>
      </c>
      <c r="AX181" s="14" t="s">
        <v>78</v>
      </c>
      <c r="AY181" s="253" t="s">
        <v>130</v>
      </c>
    </row>
    <row r="182" s="14" customFormat="1">
      <c r="A182" s="14"/>
      <c r="B182" s="243"/>
      <c r="C182" s="244"/>
      <c r="D182" s="234" t="s">
        <v>140</v>
      </c>
      <c r="E182" s="245" t="s">
        <v>1</v>
      </c>
      <c r="F182" s="246" t="s">
        <v>192</v>
      </c>
      <c r="G182" s="244"/>
      <c r="H182" s="247">
        <v>5.1900000000000004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140</v>
      </c>
      <c r="AU182" s="253" t="s">
        <v>88</v>
      </c>
      <c r="AV182" s="14" t="s">
        <v>88</v>
      </c>
      <c r="AW182" s="14" t="s">
        <v>33</v>
      </c>
      <c r="AX182" s="14" t="s">
        <v>78</v>
      </c>
      <c r="AY182" s="253" t="s">
        <v>130</v>
      </c>
    </row>
    <row r="183" s="13" customFormat="1">
      <c r="A183" s="13"/>
      <c r="B183" s="232"/>
      <c r="C183" s="233"/>
      <c r="D183" s="234" t="s">
        <v>140</v>
      </c>
      <c r="E183" s="235" t="s">
        <v>1</v>
      </c>
      <c r="F183" s="236" t="s">
        <v>193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140</v>
      </c>
      <c r="AU183" s="242" t="s">
        <v>88</v>
      </c>
      <c r="AV183" s="13" t="s">
        <v>86</v>
      </c>
      <c r="AW183" s="13" t="s">
        <v>33</v>
      </c>
      <c r="AX183" s="13" t="s">
        <v>78</v>
      </c>
      <c r="AY183" s="242" t="s">
        <v>130</v>
      </c>
    </row>
    <row r="184" s="14" customFormat="1">
      <c r="A184" s="14"/>
      <c r="B184" s="243"/>
      <c r="C184" s="244"/>
      <c r="D184" s="234" t="s">
        <v>140</v>
      </c>
      <c r="E184" s="245" t="s">
        <v>1</v>
      </c>
      <c r="F184" s="246" t="s">
        <v>194</v>
      </c>
      <c r="G184" s="244"/>
      <c r="H184" s="247">
        <v>1.23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140</v>
      </c>
      <c r="AU184" s="253" t="s">
        <v>88</v>
      </c>
      <c r="AV184" s="14" t="s">
        <v>88</v>
      </c>
      <c r="AW184" s="14" t="s">
        <v>33</v>
      </c>
      <c r="AX184" s="14" t="s">
        <v>78</v>
      </c>
      <c r="AY184" s="253" t="s">
        <v>130</v>
      </c>
    </row>
    <row r="185" s="14" customFormat="1">
      <c r="A185" s="14"/>
      <c r="B185" s="243"/>
      <c r="C185" s="244"/>
      <c r="D185" s="234" t="s">
        <v>140</v>
      </c>
      <c r="E185" s="245" t="s">
        <v>1</v>
      </c>
      <c r="F185" s="246" t="s">
        <v>195</v>
      </c>
      <c r="G185" s="244"/>
      <c r="H185" s="247">
        <v>0.17000000000000001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140</v>
      </c>
      <c r="AU185" s="253" t="s">
        <v>88</v>
      </c>
      <c r="AV185" s="14" t="s">
        <v>88</v>
      </c>
      <c r="AW185" s="14" t="s">
        <v>33</v>
      </c>
      <c r="AX185" s="14" t="s">
        <v>78</v>
      </c>
      <c r="AY185" s="253" t="s">
        <v>130</v>
      </c>
    </row>
    <row r="186" s="13" customFormat="1">
      <c r="A186" s="13"/>
      <c r="B186" s="232"/>
      <c r="C186" s="233"/>
      <c r="D186" s="234" t="s">
        <v>140</v>
      </c>
      <c r="E186" s="235" t="s">
        <v>1</v>
      </c>
      <c r="F186" s="236" t="s">
        <v>196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140</v>
      </c>
      <c r="AU186" s="242" t="s">
        <v>88</v>
      </c>
      <c r="AV186" s="13" t="s">
        <v>86</v>
      </c>
      <c r="AW186" s="13" t="s">
        <v>33</v>
      </c>
      <c r="AX186" s="13" t="s">
        <v>78</v>
      </c>
      <c r="AY186" s="242" t="s">
        <v>130</v>
      </c>
    </row>
    <row r="187" s="13" customFormat="1">
      <c r="A187" s="13"/>
      <c r="B187" s="232"/>
      <c r="C187" s="233"/>
      <c r="D187" s="234" t="s">
        <v>140</v>
      </c>
      <c r="E187" s="235" t="s">
        <v>1</v>
      </c>
      <c r="F187" s="236" t="s">
        <v>197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140</v>
      </c>
      <c r="AU187" s="242" t="s">
        <v>88</v>
      </c>
      <c r="AV187" s="13" t="s">
        <v>86</v>
      </c>
      <c r="AW187" s="13" t="s">
        <v>33</v>
      </c>
      <c r="AX187" s="13" t="s">
        <v>78</v>
      </c>
      <c r="AY187" s="242" t="s">
        <v>130</v>
      </c>
    </row>
    <row r="188" s="13" customFormat="1">
      <c r="A188" s="13"/>
      <c r="B188" s="232"/>
      <c r="C188" s="233"/>
      <c r="D188" s="234" t="s">
        <v>140</v>
      </c>
      <c r="E188" s="235" t="s">
        <v>1</v>
      </c>
      <c r="F188" s="236" t="s">
        <v>198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140</v>
      </c>
      <c r="AU188" s="242" t="s">
        <v>88</v>
      </c>
      <c r="AV188" s="13" t="s">
        <v>86</v>
      </c>
      <c r="AW188" s="13" t="s">
        <v>33</v>
      </c>
      <c r="AX188" s="13" t="s">
        <v>78</v>
      </c>
      <c r="AY188" s="242" t="s">
        <v>130</v>
      </c>
    </row>
    <row r="189" s="13" customFormat="1">
      <c r="A189" s="13"/>
      <c r="B189" s="232"/>
      <c r="C189" s="233"/>
      <c r="D189" s="234" t="s">
        <v>140</v>
      </c>
      <c r="E189" s="235" t="s">
        <v>1</v>
      </c>
      <c r="F189" s="236" t="s">
        <v>199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140</v>
      </c>
      <c r="AU189" s="242" t="s">
        <v>88</v>
      </c>
      <c r="AV189" s="13" t="s">
        <v>86</v>
      </c>
      <c r="AW189" s="13" t="s">
        <v>33</v>
      </c>
      <c r="AX189" s="13" t="s">
        <v>78</v>
      </c>
      <c r="AY189" s="242" t="s">
        <v>130</v>
      </c>
    </row>
    <row r="190" s="13" customFormat="1">
      <c r="A190" s="13"/>
      <c r="B190" s="232"/>
      <c r="C190" s="233"/>
      <c r="D190" s="234" t="s">
        <v>140</v>
      </c>
      <c r="E190" s="235" t="s">
        <v>1</v>
      </c>
      <c r="F190" s="236" t="s">
        <v>200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140</v>
      </c>
      <c r="AU190" s="242" t="s">
        <v>88</v>
      </c>
      <c r="AV190" s="13" t="s">
        <v>86</v>
      </c>
      <c r="AW190" s="13" t="s">
        <v>33</v>
      </c>
      <c r="AX190" s="13" t="s">
        <v>78</v>
      </c>
      <c r="AY190" s="242" t="s">
        <v>130</v>
      </c>
    </row>
    <row r="191" s="13" customFormat="1">
      <c r="A191" s="13"/>
      <c r="B191" s="232"/>
      <c r="C191" s="233"/>
      <c r="D191" s="234" t="s">
        <v>140</v>
      </c>
      <c r="E191" s="235" t="s">
        <v>1</v>
      </c>
      <c r="F191" s="236" t="s">
        <v>201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140</v>
      </c>
      <c r="AU191" s="242" t="s">
        <v>88</v>
      </c>
      <c r="AV191" s="13" t="s">
        <v>86</v>
      </c>
      <c r="AW191" s="13" t="s">
        <v>33</v>
      </c>
      <c r="AX191" s="13" t="s">
        <v>78</v>
      </c>
      <c r="AY191" s="242" t="s">
        <v>130</v>
      </c>
    </row>
    <row r="192" s="14" customFormat="1">
      <c r="A192" s="14"/>
      <c r="B192" s="243"/>
      <c r="C192" s="244"/>
      <c r="D192" s="234" t="s">
        <v>140</v>
      </c>
      <c r="E192" s="245" t="s">
        <v>1</v>
      </c>
      <c r="F192" s="246" t="s">
        <v>202</v>
      </c>
      <c r="G192" s="244"/>
      <c r="H192" s="247">
        <v>73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140</v>
      </c>
      <c r="AU192" s="253" t="s">
        <v>88</v>
      </c>
      <c r="AV192" s="14" t="s">
        <v>88</v>
      </c>
      <c r="AW192" s="14" t="s">
        <v>33</v>
      </c>
      <c r="AX192" s="14" t="s">
        <v>78</v>
      </c>
      <c r="AY192" s="253" t="s">
        <v>130</v>
      </c>
    </row>
    <row r="193" s="16" customFormat="1">
      <c r="A193" s="16"/>
      <c r="B193" s="265"/>
      <c r="C193" s="266"/>
      <c r="D193" s="234" t="s">
        <v>140</v>
      </c>
      <c r="E193" s="267" t="s">
        <v>1</v>
      </c>
      <c r="F193" s="268" t="s">
        <v>178</v>
      </c>
      <c r="G193" s="266"/>
      <c r="H193" s="269">
        <v>84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5" t="s">
        <v>140</v>
      </c>
      <c r="AU193" s="275" t="s">
        <v>88</v>
      </c>
      <c r="AV193" s="16" t="s">
        <v>138</v>
      </c>
      <c r="AW193" s="16" t="s">
        <v>33</v>
      </c>
      <c r="AX193" s="16" t="s">
        <v>86</v>
      </c>
      <c r="AY193" s="275" t="s">
        <v>130</v>
      </c>
    </row>
    <row r="194" s="2" customFormat="1" ht="24.15" customHeight="1">
      <c r="A194" s="39"/>
      <c r="B194" s="40"/>
      <c r="C194" s="219" t="s">
        <v>138</v>
      </c>
      <c r="D194" s="219" t="s">
        <v>133</v>
      </c>
      <c r="E194" s="220" t="s">
        <v>203</v>
      </c>
      <c r="F194" s="221" t="s">
        <v>204</v>
      </c>
      <c r="G194" s="222" t="s">
        <v>136</v>
      </c>
      <c r="H194" s="223">
        <v>252</v>
      </c>
      <c r="I194" s="224"/>
      <c r="J194" s="225">
        <f>ROUND(I194*H194,2)</f>
        <v>0</v>
      </c>
      <c r="K194" s="221" t="s">
        <v>137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0.0079000000000000008</v>
      </c>
      <c r="R194" s="228">
        <f>Q194*H194</f>
        <v>1.9908000000000001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138</v>
      </c>
      <c r="AT194" s="230" t="s">
        <v>133</v>
      </c>
      <c r="AU194" s="230" t="s">
        <v>88</v>
      </c>
      <c r="AY194" s="18" t="s">
        <v>130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138</v>
      </c>
      <c r="BM194" s="230" t="s">
        <v>205</v>
      </c>
    </row>
    <row r="195" s="13" customFormat="1">
      <c r="A195" s="13"/>
      <c r="B195" s="232"/>
      <c r="C195" s="233"/>
      <c r="D195" s="234" t="s">
        <v>140</v>
      </c>
      <c r="E195" s="235" t="s">
        <v>1</v>
      </c>
      <c r="F195" s="236" t="s">
        <v>206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140</v>
      </c>
      <c r="AU195" s="242" t="s">
        <v>88</v>
      </c>
      <c r="AV195" s="13" t="s">
        <v>86</v>
      </c>
      <c r="AW195" s="13" t="s">
        <v>33</v>
      </c>
      <c r="AX195" s="13" t="s">
        <v>78</v>
      </c>
      <c r="AY195" s="242" t="s">
        <v>130</v>
      </c>
    </row>
    <row r="196" s="13" customFormat="1">
      <c r="A196" s="13"/>
      <c r="B196" s="232"/>
      <c r="C196" s="233"/>
      <c r="D196" s="234" t="s">
        <v>140</v>
      </c>
      <c r="E196" s="235" t="s">
        <v>1</v>
      </c>
      <c r="F196" s="236" t="s">
        <v>207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140</v>
      </c>
      <c r="AU196" s="242" t="s">
        <v>88</v>
      </c>
      <c r="AV196" s="13" t="s">
        <v>86</v>
      </c>
      <c r="AW196" s="13" t="s">
        <v>33</v>
      </c>
      <c r="AX196" s="13" t="s">
        <v>78</v>
      </c>
      <c r="AY196" s="242" t="s">
        <v>130</v>
      </c>
    </row>
    <row r="197" s="14" customFormat="1">
      <c r="A197" s="14"/>
      <c r="B197" s="243"/>
      <c r="C197" s="244"/>
      <c r="D197" s="234" t="s">
        <v>140</v>
      </c>
      <c r="E197" s="245" t="s">
        <v>1</v>
      </c>
      <c r="F197" s="246" t="s">
        <v>208</v>
      </c>
      <c r="G197" s="244"/>
      <c r="H197" s="247">
        <v>252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140</v>
      </c>
      <c r="AU197" s="253" t="s">
        <v>88</v>
      </c>
      <c r="AV197" s="14" t="s">
        <v>88</v>
      </c>
      <c r="AW197" s="14" t="s">
        <v>33</v>
      </c>
      <c r="AX197" s="14" t="s">
        <v>86</v>
      </c>
      <c r="AY197" s="253" t="s">
        <v>130</v>
      </c>
    </row>
    <row r="198" s="2" customFormat="1" ht="24.15" customHeight="1">
      <c r="A198" s="39"/>
      <c r="B198" s="40"/>
      <c r="C198" s="219" t="s">
        <v>209</v>
      </c>
      <c r="D198" s="219" t="s">
        <v>133</v>
      </c>
      <c r="E198" s="220" t="s">
        <v>210</v>
      </c>
      <c r="F198" s="221" t="s">
        <v>211</v>
      </c>
      <c r="G198" s="222" t="s">
        <v>136</v>
      </c>
      <c r="H198" s="223">
        <v>148</v>
      </c>
      <c r="I198" s="224"/>
      <c r="J198" s="225">
        <f>ROUND(I198*H198,2)</f>
        <v>0</v>
      </c>
      <c r="K198" s="221" t="s">
        <v>137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0.0030000000000000001</v>
      </c>
      <c r="R198" s="228">
        <f>Q198*H198</f>
        <v>0.44400000000000001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138</v>
      </c>
      <c r="AT198" s="230" t="s">
        <v>133</v>
      </c>
      <c r="AU198" s="230" t="s">
        <v>88</v>
      </c>
      <c r="AY198" s="18" t="s">
        <v>130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138</v>
      </c>
      <c r="BM198" s="230" t="s">
        <v>212</v>
      </c>
    </row>
    <row r="199" s="13" customFormat="1">
      <c r="A199" s="13"/>
      <c r="B199" s="232"/>
      <c r="C199" s="233"/>
      <c r="D199" s="234" t="s">
        <v>140</v>
      </c>
      <c r="E199" s="235" t="s">
        <v>1</v>
      </c>
      <c r="F199" s="236" t="s">
        <v>156</v>
      </c>
      <c r="G199" s="233"/>
      <c r="H199" s="235" t="s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140</v>
      </c>
      <c r="AU199" s="242" t="s">
        <v>88</v>
      </c>
      <c r="AV199" s="13" t="s">
        <v>86</v>
      </c>
      <c r="AW199" s="13" t="s">
        <v>33</v>
      </c>
      <c r="AX199" s="13" t="s">
        <v>78</v>
      </c>
      <c r="AY199" s="242" t="s">
        <v>130</v>
      </c>
    </row>
    <row r="200" s="13" customFormat="1">
      <c r="A200" s="13"/>
      <c r="B200" s="232"/>
      <c r="C200" s="233"/>
      <c r="D200" s="234" t="s">
        <v>140</v>
      </c>
      <c r="E200" s="235" t="s">
        <v>1</v>
      </c>
      <c r="F200" s="236" t="s">
        <v>213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140</v>
      </c>
      <c r="AU200" s="242" t="s">
        <v>88</v>
      </c>
      <c r="AV200" s="13" t="s">
        <v>86</v>
      </c>
      <c r="AW200" s="13" t="s">
        <v>33</v>
      </c>
      <c r="AX200" s="13" t="s">
        <v>78</v>
      </c>
      <c r="AY200" s="242" t="s">
        <v>130</v>
      </c>
    </row>
    <row r="201" s="14" customFormat="1">
      <c r="A201" s="14"/>
      <c r="B201" s="243"/>
      <c r="C201" s="244"/>
      <c r="D201" s="234" t="s">
        <v>140</v>
      </c>
      <c r="E201" s="245" t="s">
        <v>1</v>
      </c>
      <c r="F201" s="246" t="s">
        <v>214</v>
      </c>
      <c r="G201" s="244"/>
      <c r="H201" s="247">
        <v>5.7599999999999998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140</v>
      </c>
      <c r="AU201" s="253" t="s">
        <v>88</v>
      </c>
      <c r="AV201" s="14" t="s">
        <v>88</v>
      </c>
      <c r="AW201" s="14" t="s">
        <v>33</v>
      </c>
      <c r="AX201" s="14" t="s">
        <v>78</v>
      </c>
      <c r="AY201" s="253" t="s">
        <v>130</v>
      </c>
    </row>
    <row r="202" s="14" customFormat="1">
      <c r="A202" s="14"/>
      <c r="B202" s="243"/>
      <c r="C202" s="244"/>
      <c r="D202" s="234" t="s">
        <v>140</v>
      </c>
      <c r="E202" s="245" t="s">
        <v>1</v>
      </c>
      <c r="F202" s="246" t="s">
        <v>215</v>
      </c>
      <c r="G202" s="244"/>
      <c r="H202" s="247">
        <v>10.800000000000001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140</v>
      </c>
      <c r="AU202" s="253" t="s">
        <v>88</v>
      </c>
      <c r="AV202" s="14" t="s">
        <v>88</v>
      </c>
      <c r="AW202" s="14" t="s">
        <v>33</v>
      </c>
      <c r="AX202" s="14" t="s">
        <v>78</v>
      </c>
      <c r="AY202" s="253" t="s">
        <v>130</v>
      </c>
    </row>
    <row r="203" s="14" customFormat="1">
      <c r="A203" s="14"/>
      <c r="B203" s="243"/>
      <c r="C203" s="244"/>
      <c r="D203" s="234" t="s">
        <v>140</v>
      </c>
      <c r="E203" s="245" t="s">
        <v>1</v>
      </c>
      <c r="F203" s="246" t="s">
        <v>216</v>
      </c>
      <c r="G203" s="244"/>
      <c r="H203" s="247">
        <v>6.2999999999999998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140</v>
      </c>
      <c r="AU203" s="253" t="s">
        <v>88</v>
      </c>
      <c r="AV203" s="14" t="s">
        <v>88</v>
      </c>
      <c r="AW203" s="14" t="s">
        <v>33</v>
      </c>
      <c r="AX203" s="14" t="s">
        <v>78</v>
      </c>
      <c r="AY203" s="253" t="s">
        <v>130</v>
      </c>
    </row>
    <row r="204" s="14" customFormat="1">
      <c r="A204" s="14"/>
      <c r="B204" s="243"/>
      <c r="C204" s="244"/>
      <c r="D204" s="234" t="s">
        <v>140</v>
      </c>
      <c r="E204" s="245" t="s">
        <v>1</v>
      </c>
      <c r="F204" s="246" t="s">
        <v>217</v>
      </c>
      <c r="G204" s="244"/>
      <c r="H204" s="247">
        <v>5.04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140</v>
      </c>
      <c r="AU204" s="253" t="s">
        <v>88</v>
      </c>
      <c r="AV204" s="14" t="s">
        <v>88</v>
      </c>
      <c r="AW204" s="14" t="s">
        <v>33</v>
      </c>
      <c r="AX204" s="14" t="s">
        <v>78</v>
      </c>
      <c r="AY204" s="253" t="s">
        <v>130</v>
      </c>
    </row>
    <row r="205" s="14" customFormat="1">
      <c r="A205" s="14"/>
      <c r="B205" s="243"/>
      <c r="C205" s="244"/>
      <c r="D205" s="234" t="s">
        <v>140</v>
      </c>
      <c r="E205" s="245" t="s">
        <v>1</v>
      </c>
      <c r="F205" s="246" t="s">
        <v>218</v>
      </c>
      <c r="G205" s="244"/>
      <c r="H205" s="247">
        <v>3.7799999999999998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140</v>
      </c>
      <c r="AU205" s="253" t="s">
        <v>88</v>
      </c>
      <c r="AV205" s="14" t="s">
        <v>88</v>
      </c>
      <c r="AW205" s="14" t="s">
        <v>33</v>
      </c>
      <c r="AX205" s="14" t="s">
        <v>78</v>
      </c>
      <c r="AY205" s="253" t="s">
        <v>130</v>
      </c>
    </row>
    <row r="206" s="14" customFormat="1">
      <c r="A206" s="14"/>
      <c r="B206" s="243"/>
      <c r="C206" s="244"/>
      <c r="D206" s="234" t="s">
        <v>140</v>
      </c>
      <c r="E206" s="245" t="s">
        <v>1</v>
      </c>
      <c r="F206" s="246" t="s">
        <v>219</v>
      </c>
      <c r="G206" s="244"/>
      <c r="H206" s="247">
        <v>11.58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140</v>
      </c>
      <c r="AU206" s="253" t="s">
        <v>88</v>
      </c>
      <c r="AV206" s="14" t="s">
        <v>88</v>
      </c>
      <c r="AW206" s="14" t="s">
        <v>33</v>
      </c>
      <c r="AX206" s="14" t="s">
        <v>78</v>
      </c>
      <c r="AY206" s="253" t="s">
        <v>130</v>
      </c>
    </row>
    <row r="207" s="13" customFormat="1">
      <c r="A207" s="13"/>
      <c r="B207" s="232"/>
      <c r="C207" s="233"/>
      <c r="D207" s="234" t="s">
        <v>140</v>
      </c>
      <c r="E207" s="235" t="s">
        <v>1</v>
      </c>
      <c r="F207" s="236" t="s">
        <v>220</v>
      </c>
      <c r="G207" s="233"/>
      <c r="H207" s="235" t="s">
        <v>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140</v>
      </c>
      <c r="AU207" s="242" t="s">
        <v>88</v>
      </c>
      <c r="AV207" s="13" t="s">
        <v>86</v>
      </c>
      <c r="AW207" s="13" t="s">
        <v>33</v>
      </c>
      <c r="AX207" s="13" t="s">
        <v>78</v>
      </c>
      <c r="AY207" s="242" t="s">
        <v>130</v>
      </c>
    </row>
    <row r="208" s="14" customFormat="1">
      <c r="A208" s="14"/>
      <c r="B208" s="243"/>
      <c r="C208" s="244"/>
      <c r="D208" s="234" t="s">
        <v>140</v>
      </c>
      <c r="E208" s="245" t="s">
        <v>1</v>
      </c>
      <c r="F208" s="246" t="s">
        <v>221</v>
      </c>
      <c r="G208" s="244"/>
      <c r="H208" s="247">
        <v>4.6799999999999997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140</v>
      </c>
      <c r="AU208" s="253" t="s">
        <v>88</v>
      </c>
      <c r="AV208" s="14" t="s">
        <v>88</v>
      </c>
      <c r="AW208" s="14" t="s">
        <v>33</v>
      </c>
      <c r="AX208" s="14" t="s">
        <v>78</v>
      </c>
      <c r="AY208" s="253" t="s">
        <v>130</v>
      </c>
    </row>
    <row r="209" s="14" customFormat="1">
      <c r="A209" s="14"/>
      <c r="B209" s="243"/>
      <c r="C209" s="244"/>
      <c r="D209" s="234" t="s">
        <v>140</v>
      </c>
      <c r="E209" s="245" t="s">
        <v>1</v>
      </c>
      <c r="F209" s="246" t="s">
        <v>215</v>
      </c>
      <c r="G209" s="244"/>
      <c r="H209" s="247">
        <v>10.800000000000001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140</v>
      </c>
      <c r="AU209" s="253" t="s">
        <v>88</v>
      </c>
      <c r="AV209" s="14" t="s">
        <v>88</v>
      </c>
      <c r="AW209" s="14" t="s">
        <v>33</v>
      </c>
      <c r="AX209" s="14" t="s">
        <v>78</v>
      </c>
      <c r="AY209" s="253" t="s">
        <v>130</v>
      </c>
    </row>
    <row r="210" s="14" customFormat="1">
      <c r="A210" s="14"/>
      <c r="B210" s="243"/>
      <c r="C210" s="244"/>
      <c r="D210" s="234" t="s">
        <v>140</v>
      </c>
      <c r="E210" s="245" t="s">
        <v>1</v>
      </c>
      <c r="F210" s="246" t="s">
        <v>222</v>
      </c>
      <c r="G210" s="244"/>
      <c r="H210" s="247">
        <v>3.1499999999999999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140</v>
      </c>
      <c r="AU210" s="253" t="s">
        <v>88</v>
      </c>
      <c r="AV210" s="14" t="s">
        <v>88</v>
      </c>
      <c r="AW210" s="14" t="s">
        <v>33</v>
      </c>
      <c r="AX210" s="14" t="s">
        <v>78</v>
      </c>
      <c r="AY210" s="253" t="s">
        <v>130</v>
      </c>
    </row>
    <row r="211" s="14" customFormat="1">
      <c r="A211" s="14"/>
      <c r="B211" s="243"/>
      <c r="C211" s="244"/>
      <c r="D211" s="234" t="s">
        <v>140</v>
      </c>
      <c r="E211" s="245" t="s">
        <v>1</v>
      </c>
      <c r="F211" s="246" t="s">
        <v>217</v>
      </c>
      <c r="G211" s="244"/>
      <c r="H211" s="247">
        <v>5.04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140</v>
      </c>
      <c r="AU211" s="253" t="s">
        <v>88</v>
      </c>
      <c r="AV211" s="14" t="s">
        <v>88</v>
      </c>
      <c r="AW211" s="14" t="s">
        <v>33</v>
      </c>
      <c r="AX211" s="14" t="s">
        <v>78</v>
      </c>
      <c r="AY211" s="253" t="s">
        <v>130</v>
      </c>
    </row>
    <row r="212" s="14" customFormat="1">
      <c r="A212" s="14"/>
      <c r="B212" s="243"/>
      <c r="C212" s="244"/>
      <c r="D212" s="234" t="s">
        <v>140</v>
      </c>
      <c r="E212" s="245" t="s">
        <v>1</v>
      </c>
      <c r="F212" s="246" t="s">
        <v>223</v>
      </c>
      <c r="G212" s="244"/>
      <c r="H212" s="247">
        <v>1.8899999999999999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140</v>
      </c>
      <c r="AU212" s="253" t="s">
        <v>88</v>
      </c>
      <c r="AV212" s="14" t="s">
        <v>88</v>
      </c>
      <c r="AW212" s="14" t="s">
        <v>33</v>
      </c>
      <c r="AX212" s="14" t="s">
        <v>78</v>
      </c>
      <c r="AY212" s="253" t="s">
        <v>130</v>
      </c>
    </row>
    <row r="213" s="14" customFormat="1">
      <c r="A213" s="14"/>
      <c r="B213" s="243"/>
      <c r="C213" s="244"/>
      <c r="D213" s="234" t="s">
        <v>140</v>
      </c>
      <c r="E213" s="245" t="s">
        <v>1</v>
      </c>
      <c r="F213" s="246" t="s">
        <v>224</v>
      </c>
      <c r="G213" s="244"/>
      <c r="H213" s="247">
        <v>8.8200000000000003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140</v>
      </c>
      <c r="AU213" s="253" t="s">
        <v>88</v>
      </c>
      <c r="AV213" s="14" t="s">
        <v>88</v>
      </c>
      <c r="AW213" s="14" t="s">
        <v>33</v>
      </c>
      <c r="AX213" s="14" t="s">
        <v>78</v>
      </c>
      <c r="AY213" s="253" t="s">
        <v>130</v>
      </c>
    </row>
    <row r="214" s="14" customFormat="1">
      <c r="A214" s="14"/>
      <c r="B214" s="243"/>
      <c r="C214" s="244"/>
      <c r="D214" s="234" t="s">
        <v>140</v>
      </c>
      <c r="E214" s="245" t="s">
        <v>1</v>
      </c>
      <c r="F214" s="246" t="s">
        <v>225</v>
      </c>
      <c r="G214" s="244"/>
      <c r="H214" s="247">
        <v>2.8199999999999998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140</v>
      </c>
      <c r="AU214" s="253" t="s">
        <v>88</v>
      </c>
      <c r="AV214" s="14" t="s">
        <v>88</v>
      </c>
      <c r="AW214" s="14" t="s">
        <v>33</v>
      </c>
      <c r="AX214" s="14" t="s">
        <v>78</v>
      </c>
      <c r="AY214" s="253" t="s">
        <v>130</v>
      </c>
    </row>
    <row r="215" s="14" customFormat="1">
      <c r="A215" s="14"/>
      <c r="B215" s="243"/>
      <c r="C215" s="244"/>
      <c r="D215" s="234" t="s">
        <v>140</v>
      </c>
      <c r="E215" s="245" t="s">
        <v>1</v>
      </c>
      <c r="F215" s="246" t="s">
        <v>226</v>
      </c>
      <c r="G215" s="244"/>
      <c r="H215" s="247">
        <v>4.0499999999999998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140</v>
      </c>
      <c r="AU215" s="253" t="s">
        <v>88</v>
      </c>
      <c r="AV215" s="14" t="s">
        <v>88</v>
      </c>
      <c r="AW215" s="14" t="s">
        <v>33</v>
      </c>
      <c r="AX215" s="14" t="s">
        <v>78</v>
      </c>
      <c r="AY215" s="253" t="s">
        <v>130</v>
      </c>
    </row>
    <row r="216" s="14" customFormat="1">
      <c r="A216" s="14"/>
      <c r="B216" s="243"/>
      <c r="C216" s="244"/>
      <c r="D216" s="234" t="s">
        <v>140</v>
      </c>
      <c r="E216" s="245" t="s">
        <v>1</v>
      </c>
      <c r="F216" s="246" t="s">
        <v>227</v>
      </c>
      <c r="G216" s="244"/>
      <c r="H216" s="247">
        <v>1.8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140</v>
      </c>
      <c r="AU216" s="253" t="s">
        <v>88</v>
      </c>
      <c r="AV216" s="14" t="s">
        <v>88</v>
      </c>
      <c r="AW216" s="14" t="s">
        <v>33</v>
      </c>
      <c r="AX216" s="14" t="s">
        <v>78</v>
      </c>
      <c r="AY216" s="253" t="s">
        <v>130</v>
      </c>
    </row>
    <row r="217" s="13" customFormat="1">
      <c r="A217" s="13"/>
      <c r="B217" s="232"/>
      <c r="C217" s="233"/>
      <c r="D217" s="234" t="s">
        <v>140</v>
      </c>
      <c r="E217" s="235" t="s">
        <v>1</v>
      </c>
      <c r="F217" s="236" t="s">
        <v>228</v>
      </c>
      <c r="G217" s="233"/>
      <c r="H217" s="235" t="s">
        <v>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140</v>
      </c>
      <c r="AU217" s="242" t="s">
        <v>88</v>
      </c>
      <c r="AV217" s="13" t="s">
        <v>86</v>
      </c>
      <c r="AW217" s="13" t="s">
        <v>33</v>
      </c>
      <c r="AX217" s="13" t="s">
        <v>78</v>
      </c>
      <c r="AY217" s="242" t="s">
        <v>130</v>
      </c>
    </row>
    <row r="218" s="14" customFormat="1">
      <c r="A218" s="14"/>
      <c r="B218" s="243"/>
      <c r="C218" s="244"/>
      <c r="D218" s="234" t="s">
        <v>140</v>
      </c>
      <c r="E218" s="245" t="s">
        <v>1</v>
      </c>
      <c r="F218" s="246" t="s">
        <v>229</v>
      </c>
      <c r="G218" s="244"/>
      <c r="H218" s="247">
        <v>61.5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140</v>
      </c>
      <c r="AU218" s="253" t="s">
        <v>88</v>
      </c>
      <c r="AV218" s="14" t="s">
        <v>88</v>
      </c>
      <c r="AW218" s="14" t="s">
        <v>33</v>
      </c>
      <c r="AX218" s="14" t="s">
        <v>78</v>
      </c>
      <c r="AY218" s="253" t="s">
        <v>130</v>
      </c>
    </row>
    <row r="219" s="14" customFormat="1">
      <c r="A219" s="14"/>
      <c r="B219" s="243"/>
      <c r="C219" s="244"/>
      <c r="D219" s="234" t="s">
        <v>140</v>
      </c>
      <c r="E219" s="245" t="s">
        <v>1</v>
      </c>
      <c r="F219" s="246" t="s">
        <v>230</v>
      </c>
      <c r="G219" s="244"/>
      <c r="H219" s="247">
        <v>0.19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140</v>
      </c>
      <c r="AU219" s="253" t="s">
        <v>88</v>
      </c>
      <c r="AV219" s="14" t="s">
        <v>88</v>
      </c>
      <c r="AW219" s="14" t="s">
        <v>33</v>
      </c>
      <c r="AX219" s="14" t="s">
        <v>78</v>
      </c>
      <c r="AY219" s="253" t="s">
        <v>130</v>
      </c>
    </row>
    <row r="220" s="16" customFormat="1">
      <c r="A220" s="16"/>
      <c r="B220" s="265"/>
      <c r="C220" s="266"/>
      <c r="D220" s="234" t="s">
        <v>140</v>
      </c>
      <c r="E220" s="267" t="s">
        <v>1</v>
      </c>
      <c r="F220" s="268" t="s">
        <v>178</v>
      </c>
      <c r="G220" s="266"/>
      <c r="H220" s="269">
        <v>148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5" t="s">
        <v>140</v>
      </c>
      <c r="AU220" s="275" t="s">
        <v>88</v>
      </c>
      <c r="AV220" s="16" t="s">
        <v>138</v>
      </c>
      <c r="AW220" s="16" t="s">
        <v>33</v>
      </c>
      <c r="AX220" s="16" t="s">
        <v>86</v>
      </c>
      <c r="AY220" s="275" t="s">
        <v>130</v>
      </c>
    </row>
    <row r="221" s="12" customFormat="1" ht="22.8" customHeight="1">
      <c r="A221" s="12"/>
      <c r="B221" s="203"/>
      <c r="C221" s="204"/>
      <c r="D221" s="205" t="s">
        <v>77</v>
      </c>
      <c r="E221" s="217" t="s">
        <v>231</v>
      </c>
      <c r="F221" s="217" t="s">
        <v>232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SUM(P222:P237)</f>
        <v>0</v>
      </c>
      <c r="Q221" s="211"/>
      <c r="R221" s="212">
        <f>SUM(R222:R237)</f>
        <v>0.63212999999999997</v>
      </c>
      <c r="S221" s="211"/>
      <c r="T221" s="213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86</v>
      </c>
      <c r="AT221" s="215" t="s">
        <v>77</v>
      </c>
      <c r="AU221" s="215" t="s">
        <v>86</v>
      </c>
      <c r="AY221" s="214" t="s">
        <v>130</v>
      </c>
      <c r="BK221" s="216">
        <f>SUM(BK222:BK237)</f>
        <v>0</v>
      </c>
    </row>
    <row r="222" s="2" customFormat="1" ht="24.15" customHeight="1">
      <c r="A222" s="39"/>
      <c r="B222" s="40"/>
      <c r="C222" s="219" t="s">
        <v>233</v>
      </c>
      <c r="D222" s="219" t="s">
        <v>133</v>
      </c>
      <c r="E222" s="220" t="s">
        <v>234</v>
      </c>
      <c r="F222" s="221" t="s">
        <v>235</v>
      </c>
      <c r="G222" s="222" t="s">
        <v>136</v>
      </c>
      <c r="H222" s="223">
        <v>28.5</v>
      </c>
      <c r="I222" s="224"/>
      <c r="J222" s="225">
        <f>ROUND(I222*H222,2)</f>
        <v>0</v>
      </c>
      <c r="K222" s="221" t="s">
        <v>137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0.022179999999999998</v>
      </c>
      <c r="R222" s="228">
        <f>Q222*H222</f>
        <v>0.63212999999999997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138</v>
      </c>
      <c r="AT222" s="230" t="s">
        <v>133</v>
      </c>
      <c r="AU222" s="230" t="s">
        <v>88</v>
      </c>
      <c r="AY222" s="18" t="s">
        <v>130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138</v>
      </c>
      <c r="BM222" s="230" t="s">
        <v>236</v>
      </c>
    </row>
    <row r="223" s="13" customFormat="1">
      <c r="A223" s="13"/>
      <c r="B223" s="232"/>
      <c r="C223" s="233"/>
      <c r="D223" s="234" t="s">
        <v>140</v>
      </c>
      <c r="E223" s="235" t="s">
        <v>1</v>
      </c>
      <c r="F223" s="236" t="s">
        <v>237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140</v>
      </c>
      <c r="AU223" s="242" t="s">
        <v>88</v>
      </c>
      <c r="AV223" s="13" t="s">
        <v>86</v>
      </c>
      <c r="AW223" s="13" t="s">
        <v>33</v>
      </c>
      <c r="AX223" s="13" t="s">
        <v>78</v>
      </c>
      <c r="AY223" s="242" t="s">
        <v>130</v>
      </c>
    </row>
    <row r="224" s="13" customFormat="1">
      <c r="A224" s="13"/>
      <c r="B224" s="232"/>
      <c r="C224" s="233"/>
      <c r="D224" s="234" t="s">
        <v>140</v>
      </c>
      <c r="E224" s="235" t="s">
        <v>1</v>
      </c>
      <c r="F224" s="236" t="s">
        <v>238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140</v>
      </c>
      <c r="AU224" s="242" t="s">
        <v>88</v>
      </c>
      <c r="AV224" s="13" t="s">
        <v>86</v>
      </c>
      <c r="AW224" s="13" t="s">
        <v>33</v>
      </c>
      <c r="AX224" s="13" t="s">
        <v>78</v>
      </c>
      <c r="AY224" s="242" t="s">
        <v>130</v>
      </c>
    </row>
    <row r="225" s="13" customFormat="1">
      <c r="A225" s="13"/>
      <c r="B225" s="232"/>
      <c r="C225" s="233"/>
      <c r="D225" s="234" t="s">
        <v>140</v>
      </c>
      <c r="E225" s="235" t="s">
        <v>1</v>
      </c>
      <c r="F225" s="236" t="s">
        <v>239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140</v>
      </c>
      <c r="AU225" s="242" t="s">
        <v>88</v>
      </c>
      <c r="AV225" s="13" t="s">
        <v>86</v>
      </c>
      <c r="AW225" s="13" t="s">
        <v>33</v>
      </c>
      <c r="AX225" s="13" t="s">
        <v>78</v>
      </c>
      <c r="AY225" s="242" t="s">
        <v>130</v>
      </c>
    </row>
    <row r="226" s="14" customFormat="1">
      <c r="A226" s="14"/>
      <c r="B226" s="243"/>
      <c r="C226" s="244"/>
      <c r="D226" s="234" t="s">
        <v>140</v>
      </c>
      <c r="E226" s="245" t="s">
        <v>1</v>
      </c>
      <c r="F226" s="246" t="s">
        <v>240</v>
      </c>
      <c r="G226" s="244"/>
      <c r="H226" s="247">
        <v>28.5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140</v>
      </c>
      <c r="AU226" s="253" t="s">
        <v>88</v>
      </c>
      <c r="AV226" s="14" t="s">
        <v>88</v>
      </c>
      <c r="AW226" s="14" t="s">
        <v>33</v>
      </c>
      <c r="AX226" s="14" t="s">
        <v>86</v>
      </c>
      <c r="AY226" s="253" t="s">
        <v>130</v>
      </c>
    </row>
    <row r="227" s="2" customFormat="1" ht="24.15" customHeight="1">
      <c r="A227" s="39"/>
      <c r="B227" s="40"/>
      <c r="C227" s="219" t="s">
        <v>241</v>
      </c>
      <c r="D227" s="219" t="s">
        <v>133</v>
      </c>
      <c r="E227" s="220" t="s">
        <v>242</v>
      </c>
      <c r="F227" s="221" t="s">
        <v>243</v>
      </c>
      <c r="G227" s="222" t="s">
        <v>244</v>
      </c>
      <c r="H227" s="223">
        <v>129</v>
      </c>
      <c r="I227" s="224"/>
      <c r="J227" s="225">
        <f>ROUND(I227*H227,2)</f>
        <v>0</v>
      </c>
      <c r="K227" s="221" t="s">
        <v>1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138</v>
      </c>
      <c r="AT227" s="230" t="s">
        <v>133</v>
      </c>
      <c r="AU227" s="230" t="s">
        <v>88</v>
      </c>
      <c r="AY227" s="18" t="s">
        <v>130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138</v>
      </c>
      <c r="BM227" s="230" t="s">
        <v>245</v>
      </c>
    </row>
    <row r="228" s="13" customFormat="1">
      <c r="A228" s="13"/>
      <c r="B228" s="232"/>
      <c r="C228" s="233"/>
      <c r="D228" s="234" t="s">
        <v>140</v>
      </c>
      <c r="E228" s="235" t="s">
        <v>1</v>
      </c>
      <c r="F228" s="236" t="s">
        <v>246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140</v>
      </c>
      <c r="AU228" s="242" t="s">
        <v>88</v>
      </c>
      <c r="AV228" s="13" t="s">
        <v>86</v>
      </c>
      <c r="AW228" s="13" t="s">
        <v>33</v>
      </c>
      <c r="AX228" s="13" t="s">
        <v>78</v>
      </c>
      <c r="AY228" s="242" t="s">
        <v>130</v>
      </c>
    </row>
    <row r="229" s="14" customFormat="1">
      <c r="A229" s="14"/>
      <c r="B229" s="243"/>
      <c r="C229" s="244"/>
      <c r="D229" s="234" t="s">
        <v>140</v>
      </c>
      <c r="E229" s="245" t="s">
        <v>1</v>
      </c>
      <c r="F229" s="246" t="s">
        <v>247</v>
      </c>
      <c r="G229" s="244"/>
      <c r="H229" s="247">
        <v>50.700000000000003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140</v>
      </c>
      <c r="AU229" s="253" t="s">
        <v>88</v>
      </c>
      <c r="AV229" s="14" t="s">
        <v>88</v>
      </c>
      <c r="AW229" s="14" t="s">
        <v>33</v>
      </c>
      <c r="AX229" s="14" t="s">
        <v>78</v>
      </c>
      <c r="AY229" s="253" t="s">
        <v>130</v>
      </c>
    </row>
    <row r="230" s="14" customFormat="1">
      <c r="A230" s="14"/>
      <c r="B230" s="243"/>
      <c r="C230" s="244"/>
      <c r="D230" s="234" t="s">
        <v>140</v>
      </c>
      <c r="E230" s="245" t="s">
        <v>1</v>
      </c>
      <c r="F230" s="246" t="s">
        <v>248</v>
      </c>
      <c r="G230" s="244"/>
      <c r="H230" s="247">
        <v>7.5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140</v>
      </c>
      <c r="AU230" s="253" t="s">
        <v>88</v>
      </c>
      <c r="AV230" s="14" t="s">
        <v>88</v>
      </c>
      <c r="AW230" s="14" t="s">
        <v>33</v>
      </c>
      <c r="AX230" s="14" t="s">
        <v>78</v>
      </c>
      <c r="AY230" s="253" t="s">
        <v>130</v>
      </c>
    </row>
    <row r="231" s="14" customFormat="1">
      <c r="A231" s="14"/>
      <c r="B231" s="243"/>
      <c r="C231" s="244"/>
      <c r="D231" s="234" t="s">
        <v>140</v>
      </c>
      <c r="E231" s="245" t="s">
        <v>1</v>
      </c>
      <c r="F231" s="246" t="s">
        <v>249</v>
      </c>
      <c r="G231" s="244"/>
      <c r="H231" s="247">
        <v>18.5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140</v>
      </c>
      <c r="AU231" s="253" t="s">
        <v>88</v>
      </c>
      <c r="AV231" s="14" t="s">
        <v>88</v>
      </c>
      <c r="AW231" s="14" t="s">
        <v>33</v>
      </c>
      <c r="AX231" s="14" t="s">
        <v>78</v>
      </c>
      <c r="AY231" s="253" t="s">
        <v>130</v>
      </c>
    </row>
    <row r="232" s="14" customFormat="1">
      <c r="A232" s="14"/>
      <c r="B232" s="243"/>
      <c r="C232" s="244"/>
      <c r="D232" s="234" t="s">
        <v>140</v>
      </c>
      <c r="E232" s="245" t="s">
        <v>1</v>
      </c>
      <c r="F232" s="246" t="s">
        <v>250</v>
      </c>
      <c r="G232" s="244"/>
      <c r="H232" s="247">
        <v>4.5999999999999996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140</v>
      </c>
      <c r="AU232" s="253" t="s">
        <v>88</v>
      </c>
      <c r="AV232" s="14" t="s">
        <v>88</v>
      </c>
      <c r="AW232" s="14" t="s">
        <v>33</v>
      </c>
      <c r="AX232" s="14" t="s">
        <v>78</v>
      </c>
      <c r="AY232" s="253" t="s">
        <v>130</v>
      </c>
    </row>
    <row r="233" s="14" customFormat="1">
      <c r="A233" s="14"/>
      <c r="B233" s="243"/>
      <c r="C233" s="244"/>
      <c r="D233" s="234" t="s">
        <v>140</v>
      </c>
      <c r="E233" s="245" t="s">
        <v>1</v>
      </c>
      <c r="F233" s="246" t="s">
        <v>251</v>
      </c>
      <c r="G233" s="244"/>
      <c r="H233" s="247">
        <v>12.9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140</v>
      </c>
      <c r="AU233" s="253" t="s">
        <v>88</v>
      </c>
      <c r="AV233" s="14" t="s">
        <v>88</v>
      </c>
      <c r="AW233" s="14" t="s">
        <v>33</v>
      </c>
      <c r="AX233" s="14" t="s">
        <v>78</v>
      </c>
      <c r="AY233" s="253" t="s">
        <v>130</v>
      </c>
    </row>
    <row r="234" s="14" customFormat="1">
      <c r="A234" s="14"/>
      <c r="B234" s="243"/>
      <c r="C234" s="244"/>
      <c r="D234" s="234" t="s">
        <v>140</v>
      </c>
      <c r="E234" s="245" t="s">
        <v>1</v>
      </c>
      <c r="F234" s="246" t="s">
        <v>252</v>
      </c>
      <c r="G234" s="244"/>
      <c r="H234" s="247">
        <v>15.9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140</v>
      </c>
      <c r="AU234" s="253" t="s">
        <v>88</v>
      </c>
      <c r="AV234" s="14" t="s">
        <v>88</v>
      </c>
      <c r="AW234" s="14" t="s">
        <v>33</v>
      </c>
      <c r="AX234" s="14" t="s">
        <v>78</v>
      </c>
      <c r="AY234" s="253" t="s">
        <v>130</v>
      </c>
    </row>
    <row r="235" s="14" customFormat="1">
      <c r="A235" s="14"/>
      <c r="B235" s="243"/>
      <c r="C235" s="244"/>
      <c r="D235" s="234" t="s">
        <v>140</v>
      </c>
      <c r="E235" s="245" t="s">
        <v>1</v>
      </c>
      <c r="F235" s="246" t="s">
        <v>253</v>
      </c>
      <c r="G235" s="244"/>
      <c r="H235" s="247">
        <v>18.199999999999999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140</v>
      </c>
      <c r="AU235" s="253" t="s">
        <v>88</v>
      </c>
      <c r="AV235" s="14" t="s">
        <v>88</v>
      </c>
      <c r="AW235" s="14" t="s">
        <v>33</v>
      </c>
      <c r="AX235" s="14" t="s">
        <v>78</v>
      </c>
      <c r="AY235" s="253" t="s">
        <v>130</v>
      </c>
    </row>
    <row r="236" s="14" customFormat="1">
      <c r="A236" s="14"/>
      <c r="B236" s="243"/>
      <c r="C236" s="244"/>
      <c r="D236" s="234" t="s">
        <v>140</v>
      </c>
      <c r="E236" s="245" t="s">
        <v>1</v>
      </c>
      <c r="F236" s="246" t="s">
        <v>254</v>
      </c>
      <c r="G236" s="244"/>
      <c r="H236" s="247">
        <v>0.69999999999999996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140</v>
      </c>
      <c r="AU236" s="253" t="s">
        <v>88</v>
      </c>
      <c r="AV236" s="14" t="s">
        <v>88</v>
      </c>
      <c r="AW236" s="14" t="s">
        <v>33</v>
      </c>
      <c r="AX236" s="14" t="s">
        <v>78</v>
      </c>
      <c r="AY236" s="253" t="s">
        <v>130</v>
      </c>
    </row>
    <row r="237" s="16" customFormat="1">
      <c r="A237" s="16"/>
      <c r="B237" s="265"/>
      <c r="C237" s="266"/>
      <c r="D237" s="234" t="s">
        <v>140</v>
      </c>
      <c r="E237" s="267" t="s">
        <v>1</v>
      </c>
      <c r="F237" s="268" t="s">
        <v>178</v>
      </c>
      <c r="G237" s="266"/>
      <c r="H237" s="269">
        <v>129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75" t="s">
        <v>140</v>
      </c>
      <c r="AU237" s="275" t="s">
        <v>88</v>
      </c>
      <c r="AV237" s="16" t="s">
        <v>138</v>
      </c>
      <c r="AW237" s="16" t="s">
        <v>33</v>
      </c>
      <c r="AX237" s="16" t="s">
        <v>86</v>
      </c>
      <c r="AY237" s="275" t="s">
        <v>130</v>
      </c>
    </row>
    <row r="238" s="12" customFormat="1" ht="22.8" customHeight="1">
      <c r="A238" s="12"/>
      <c r="B238" s="203"/>
      <c r="C238" s="204"/>
      <c r="D238" s="205" t="s">
        <v>77</v>
      </c>
      <c r="E238" s="217" t="s">
        <v>255</v>
      </c>
      <c r="F238" s="217" t="s">
        <v>256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SUM(P239:P288)</f>
        <v>0</v>
      </c>
      <c r="Q238" s="211"/>
      <c r="R238" s="212">
        <f>SUM(R239:R288)</f>
        <v>0.0012999999999999999</v>
      </c>
      <c r="S238" s="211"/>
      <c r="T238" s="213">
        <f>SUM(T239:T288)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86</v>
      </c>
      <c r="AT238" s="215" t="s">
        <v>77</v>
      </c>
      <c r="AU238" s="215" t="s">
        <v>86</v>
      </c>
      <c r="AY238" s="214" t="s">
        <v>130</v>
      </c>
      <c r="BK238" s="216">
        <f>SUM(BK239:BK288)</f>
        <v>0</v>
      </c>
    </row>
    <row r="239" s="2" customFormat="1" ht="24.15" customHeight="1">
      <c r="A239" s="39"/>
      <c r="B239" s="40"/>
      <c r="C239" s="219" t="s">
        <v>257</v>
      </c>
      <c r="D239" s="219" t="s">
        <v>133</v>
      </c>
      <c r="E239" s="220" t="s">
        <v>258</v>
      </c>
      <c r="F239" s="221" t="s">
        <v>259</v>
      </c>
      <c r="G239" s="222" t="s">
        <v>260</v>
      </c>
      <c r="H239" s="223">
        <v>32</v>
      </c>
      <c r="I239" s="224"/>
      <c r="J239" s="225">
        <f>ROUND(I239*H239,2)</f>
        <v>0</v>
      </c>
      <c r="K239" s="221" t="s">
        <v>137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138</v>
      </c>
      <c r="AT239" s="230" t="s">
        <v>133</v>
      </c>
      <c r="AU239" s="230" t="s">
        <v>88</v>
      </c>
      <c r="AY239" s="18" t="s">
        <v>130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138</v>
      </c>
      <c r="BM239" s="230" t="s">
        <v>261</v>
      </c>
    </row>
    <row r="240" s="13" customFormat="1">
      <c r="A240" s="13"/>
      <c r="B240" s="232"/>
      <c r="C240" s="233"/>
      <c r="D240" s="234" t="s">
        <v>140</v>
      </c>
      <c r="E240" s="235" t="s">
        <v>1</v>
      </c>
      <c r="F240" s="236" t="s">
        <v>262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140</v>
      </c>
      <c r="AU240" s="242" t="s">
        <v>88</v>
      </c>
      <c r="AV240" s="13" t="s">
        <v>86</v>
      </c>
      <c r="AW240" s="13" t="s">
        <v>33</v>
      </c>
      <c r="AX240" s="13" t="s">
        <v>78</v>
      </c>
      <c r="AY240" s="242" t="s">
        <v>130</v>
      </c>
    </row>
    <row r="241" s="13" customFormat="1">
      <c r="A241" s="13"/>
      <c r="B241" s="232"/>
      <c r="C241" s="233"/>
      <c r="D241" s="234" t="s">
        <v>140</v>
      </c>
      <c r="E241" s="235" t="s">
        <v>1</v>
      </c>
      <c r="F241" s="236" t="s">
        <v>263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140</v>
      </c>
      <c r="AU241" s="242" t="s">
        <v>88</v>
      </c>
      <c r="AV241" s="13" t="s">
        <v>86</v>
      </c>
      <c r="AW241" s="13" t="s">
        <v>33</v>
      </c>
      <c r="AX241" s="13" t="s">
        <v>78</v>
      </c>
      <c r="AY241" s="242" t="s">
        <v>130</v>
      </c>
    </row>
    <row r="242" s="13" customFormat="1">
      <c r="A242" s="13"/>
      <c r="B242" s="232"/>
      <c r="C242" s="233"/>
      <c r="D242" s="234" t="s">
        <v>140</v>
      </c>
      <c r="E242" s="235" t="s">
        <v>1</v>
      </c>
      <c r="F242" s="236" t="s">
        <v>264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140</v>
      </c>
      <c r="AU242" s="242" t="s">
        <v>88</v>
      </c>
      <c r="AV242" s="13" t="s">
        <v>86</v>
      </c>
      <c r="AW242" s="13" t="s">
        <v>33</v>
      </c>
      <c r="AX242" s="13" t="s">
        <v>78</v>
      </c>
      <c r="AY242" s="242" t="s">
        <v>130</v>
      </c>
    </row>
    <row r="243" s="14" customFormat="1">
      <c r="A243" s="14"/>
      <c r="B243" s="243"/>
      <c r="C243" s="244"/>
      <c r="D243" s="234" t="s">
        <v>140</v>
      </c>
      <c r="E243" s="245" t="s">
        <v>1</v>
      </c>
      <c r="F243" s="246" t="s">
        <v>265</v>
      </c>
      <c r="G243" s="244"/>
      <c r="H243" s="247">
        <v>32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140</v>
      </c>
      <c r="AU243" s="253" t="s">
        <v>88</v>
      </c>
      <c r="AV243" s="14" t="s">
        <v>88</v>
      </c>
      <c r="AW243" s="14" t="s">
        <v>33</v>
      </c>
      <c r="AX243" s="14" t="s">
        <v>86</v>
      </c>
      <c r="AY243" s="253" t="s">
        <v>130</v>
      </c>
    </row>
    <row r="244" s="13" customFormat="1">
      <c r="A244" s="13"/>
      <c r="B244" s="232"/>
      <c r="C244" s="233"/>
      <c r="D244" s="234" t="s">
        <v>140</v>
      </c>
      <c r="E244" s="235" t="s">
        <v>1</v>
      </c>
      <c r="F244" s="236" t="s">
        <v>266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140</v>
      </c>
      <c r="AU244" s="242" t="s">
        <v>88</v>
      </c>
      <c r="AV244" s="13" t="s">
        <v>86</v>
      </c>
      <c r="AW244" s="13" t="s">
        <v>33</v>
      </c>
      <c r="AX244" s="13" t="s">
        <v>78</v>
      </c>
      <c r="AY244" s="242" t="s">
        <v>130</v>
      </c>
    </row>
    <row r="245" s="2" customFormat="1" ht="24.15" customHeight="1">
      <c r="A245" s="39"/>
      <c r="B245" s="40"/>
      <c r="C245" s="219" t="s">
        <v>267</v>
      </c>
      <c r="D245" s="219" t="s">
        <v>133</v>
      </c>
      <c r="E245" s="220" t="s">
        <v>268</v>
      </c>
      <c r="F245" s="221" t="s">
        <v>269</v>
      </c>
      <c r="G245" s="222" t="s">
        <v>136</v>
      </c>
      <c r="H245" s="223">
        <v>10</v>
      </c>
      <c r="I245" s="224"/>
      <c r="J245" s="225">
        <f>ROUND(I245*H245,2)</f>
        <v>0</v>
      </c>
      <c r="K245" s="221" t="s">
        <v>137</v>
      </c>
      <c r="L245" s="45"/>
      <c r="M245" s="226" t="s">
        <v>1</v>
      </c>
      <c r="N245" s="227" t="s">
        <v>43</v>
      </c>
      <c r="O245" s="92"/>
      <c r="P245" s="228">
        <f>O245*H245</f>
        <v>0</v>
      </c>
      <c r="Q245" s="228">
        <v>0.00012999999999999999</v>
      </c>
      <c r="R245" s="228">
        <f>Q245*H245</f>
        <v>0.0012999999999999999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138</v>
      </c>
      <c r="AT245" s="230" t="s">
        <v>133</v>
      </c>
      <c r="AU245" s="230" t="s">
        <v>88</v>
      </c>
      <c r="AY245" s="18" t="s">
        <v>130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86</v>
      </c>
      <c r="BK245" s="231">
        <f>ROUND(I245*H245,2)</f>
        <v>0</v>
      </c>
      <c r="BL245" s="18" t="s">
        <v>138</v>
      </c>
      <c r="BM245" s="230" t="s">
        <v>270</v>
      </c>
    </row>
    <row r="246" s="13" customFormat="1">
      <c r="A246" s="13"/>
      <c r="B246" s="232"/>
      <c r="C246" s="233"/>
      <c r="D246" s="234" t="s">
        <v>140</v>
      </c>
      <c r="E246" s="235" t="s">
        <v>1</v>
      </c>
      <c r="F246" s="236" t="s">
        <v>271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140</v>
      </c>
      <c r="AU246" s="242" t="s">
        <v>88</v>
      </c>
      <c r="AV246" s="13" t="s">
        <v>86</v>
      </c>
      <c r="AW246" s="13" t="s">
        <v>33</v>
      </c>
      <c r="AX246" s="13" t="s">
        <v>78</v>
      </c>
      <c r="AY246" s="242" t="s">
        <v>130</v>
      </c>
    </row>
    <row r="247" s="14" customFormat="1">
      <c r="A247" s="14"/>
      <c r="B247" s="243"/>
      <c r="C247" s="244"/>
      <c r="D247" s="234" t="s">
        <v>140</v>
      </c>
      <c r="E247" s="245" t="s">
        <v>1</v>
      </c>
      <c r="F247" s="246" t="s">
        <v>272</v>
      </c>
      <c r="G247" s="244"/>
      <c r="H247" s="247">
        <v>10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140</v>
      </c>
      <c r="AU247" s="253" t="s">
        <v>88</v>
      </c>
      <c r="AV247" s="14" t="s">
        <v>88</v>
      </c>
      <c r="AW247" s="14" t="s">
        <v>33</v>
      </c>
      <c r="AX247" s="14" t="s">
        <v>86</v>
      </c>
      <c r="AY247" s="253" t="s">
        <v>130</v>
      </c>
    </row>
    <row r="248" s="2" customFormat="1" ht="24.15" customHeight="1">
      <c r="A248" s="39"/>
      <c r="B248" s="40"/>
      <c r="C248" s="219" t="s">
        <v>273</v>
      </c>
      <c r="D248" s="219" t="s">
        <v>133</v>
      </c>
      <c r="E248" s="220" t="s">
        <v>274</v>
      </c>
      <c r="F248" s="221" t="s">
        <v>275</v>
      </c>
      <c r="G248" s="222" t="s">
        <v>136</v>
      </c>
      <c r="H248" s="223">
        <v>64</v>
      </c>
      <c r="I248" s="224"/>
      <c r="J248" s="225">
        <f>ROUND(I248*H248,2)</f>
        <v>0</v>
      </c>
      <c r="K248" s="221" t="s">
        <v>137</v>
      </c>
      <c r="L248" s="45"/>
      <c r="M248" s="226" t="s">
        <v>1</v>
      </c>
      <c r="N248" s="227" t="s">
        <v>43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138</v>
      </c>
      <c r="AT248" s="230" t="s">
        <v>133</v>
      </c>
      <c r="AU248" s="230" t="s">
        <v>88</v>
      </c>
      <c r="AY248" s="18" t="s">
        <v>130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86</v>
      </c>
      <c r="BK248" s="231">
        <f>ROUND(I248*H248,2)</f>
        <v>0</v>
      </c>
      <c r="BL248" s="18" t="s">
        <v>138</v>
      </c>
      <c r="BM248" s="230" t="s">
        <v>276</v>
      </c>
    </row>
    <row r="249" s="13" customFormat="1">
      <c r="A249" s="13"/>
      <c r="B249" s="232"/>
      <c r="C249" s="233"/>
      <c r="D249" s="234" t="s">
        <v>140</v>
      </c>
      <c r="E249" s="235" t="s">
        <v>1</v>
      </c>
      <c r="F249" s="236" t="s">
        <v>277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140</v>
      </c>
      <c r="AU249" s="242" t="s">
        <v>88</v>
      </c>
      <c r="AV249" s="13" t="s">
        <v>86</v>
      </c>
      <c r="AW249" s="13" t="s">
        <v>33</v>
      </c>
      <c r="AX249" s="13" t="s">
        <v>78</v>
      </c>
      <c r="AY249" s="242" t="s">
        <v>130</v>
      </c>
    </row>
    <row r="250" s="14" customFormat="1">
      <c r="A250" s="14"/>
      <c r="B250" s="243"/>
      <c r="C250" s="244"/>
      <c r="D250" s="234" t="s">
        <v>140</v>
      </c>
      <c r="E250" s="245" t="s">
        <v>1</v>
      </c>
      <c r="F250" s="246" t="s">
        <v>278</v>
      </c>
      <c r="G250" s="244"/>
      <c r="H250" s="247">
        <v>50.32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140</v>
      </c>
      <c r="AU250" s="253" t="s">
        <v>88</v>
      </c>
      <c r="AV250" s="14" t="s">
        <v>88</v>
      </c>
      <c r="AW250" s="14" t="s">
        <v>33</v>
      </c>
      <c r="AX250" s="14" t="s">
        <v>78</v>
      </c>
      <c r="AY250" s="253" t="s">
        <v>130</v>
      </c>
    </row>
    <row r="251" s="14" customFormat="1">
      <c r="A251" s="14"/>
      <c r="B251" s="243"/>
      <c r="C251" s="244"/>
      <c r="D251" s="234" t="s">
        <v>140</v>
      </c>
      <c r="E251" s="245" t="s">
        <v>1</v>
      </c>
      <c r="F251" s="246" t="s">
        <v>279</v>
      </c>
      <c r="G251" s="244"/>
      <c r="H251" s="247">
        <v>12.710000000000001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140</v>
      </c>
      <c r="AU251" s="253" t="s">
        <v>88</v>
      </c>
      <c r="AV251" s="14" t="s">
        <v>88</v>
      </c>
      <c r="AW251" s="14" t="s">
        <v>33</v>
      </c>
      <c r="AX251" s="14" t="s">
        <v>78</v>
      </c>
      <c r="AY251" s="253" t="s">
        <v>130</v>
      </c>
    </row>
    <row r="252" s="14" customFormat="1">
      <c r="A252" s="14"/>
      <c r="B252" s="243"/>
      <c r="C252" s="244"/>
      <c r="D252" s="234" t="s">
        <v>140</v>
      </c>
      <c r="E252" s="245" t="s">
        <v>1</v>
      </c>
      <c r="F252" s="246" t="s">
        <v>280</v>
      </c>
      <c r="G252" s="244"/>
      <c r="H252" s="247">
        <v>0.96999999999999997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140</v>
      </c>
      <c r="AU252" s="253" t="s">
        <v>88</v>
      </c>
      <c r="AV252" s="14" t="s">
        <v>88</v>
      </c>
      <c r="AW252" s="14" t="s">
        <v>33</v>
      </c>
      <c r="AX252" s="14" t="s">
        <v>78</v>
      </c>
      <c r="AY252" s="253" t="s">
        <v>130</v>
      </c>
    </row>
    <row r="253" s="16" customFormat="1">
      <c r="A253" s="16"/>
      <c r="B253" s="265"/>
      <c r="C253" s="266"/>
      <c r="D253" s="234" t="s">
        <v>140</v>
      </c>
      <c r="E253" s="267" t="s">
        <v>1</v>
      </c>
      <c r="F253" s="268" t="s">
        <v>178</v>
      </c>
      <c r="G253" s="266"/>
      <c r="H253" s="269">
        <v>64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75" t="s">
        <v>140</v>
      </c>
      <c r="AU253" s="275" t="s">
        <v>88</v>
      </c>
      <c r="AV253" s="16" t="s">
        <v>138</v>
      </c>
      <c r="AW253" s="16" t="s">
        <v>33</v>
      </c>
      <c r="AX253" s="16" t="s">
        <v>86</v>
      </c>
      <c r="AY253" s="275" t="s">
        <v>130</v>
      </c>
    </row>
    <row r="254" s="2" customFormat="1" ht="24.15" customHeight="1">
      <c r="A254" s="39"/>
      <c r="B254" s="40"/>
      <c r="C254" s="219" t="s">
        <v>281</v>
      </c>
      <c r="D254" s="219" t="s">
        <v>133</v>
      </c>
      <c r="E254" s="220" t="s">
        <v>282</v>
      </c>
      <c r="F254" s="221" t="s">
        <v>283</v>
      </c>
      <c r="G254" s="222" t="s">
        <v>136</v>
      </c>
      <c r="H254" s="223">
        <v>1920</v>
      </c>
      <c r="I254" s="224"/>
      <c r="J254" s="225">
        <f>ROUND(I254*H254,2)</f>
        <v>0</v>
      </c>
      <c r="K254" s="221" t="s">
        <v>137</v>
      </c>
      <c r="L254" s="45"/>
      <c r="M254" s="226" t="s">
        <v>1</v>
      </c>
      <c r="N254" s="227" t="s">
        <v>43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138</v>
      </c>
      <c r="AT254" s="230" t="s">
        <v>133</v>
      </c>
      <c r="AU254" s="230" t="s">
        <v>88</v>
      </c>
      <c r="AY254" s="18" t="s">
        <v>130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86</v>
      </c>
      <c r="BK254" s="231">
        <f>ROUND(I254*H254,2)</f>
        <v>0</v>
      </c>
      <c r="BL254" s="18" t="s">
        <v>138</v>
      </c>
      <c r="BM254" s="230" t="s">
        <v>284</v>
      </c>
    </row>
    <row r="255" s="13" customFormat="1">
      <c r="A255" s="13"/>
      <c r="B255" s="232"/>
      <c r="C255" s="233"/>
      <c r="D255" s="234" t="s">
        <v>140</v>
      </c>
      <c r="E255" s="235" t="s">
        <v>1</v>
      </c>
      <c r="F255" s="236" t="s">
        <v>285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140</v>
      </c>
      <c r="AU255" s="242" t="s">
        <v>88</v>
      </c>
      <c r="AV255" s="13" t="s">
        <v>86</v>
      </c>
      <c r="AW255" s="13" t="s">
        <v>33</v>
      </c>
      <c r="AX255" s="13" t="s">
        <v>78</v>
      </c>
      <c r="AY255" s="242" t="s">
        <v>130</v>
      </c>
    </row>
    <row r="256" s="14" customFormat="1">
      <c r="A256" s="14"/>
      <c r="B256" s="243"/>
      <c r="C256" s="244"/>
      <c r="D256" s="234" t="s">
        <v>140</v>
      </c>
      <c r="E256" s="245" t="s">
        <v>1</v>
      </c>
      <c r="F256" s="246" t="s">
        <v>286</v>
      </c>
      <c r="G256" s="244"/>
      <c r="H256" s="247">
        <v>1920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140</v>
      </c>
      <c r="AU256" s="253" t="s">
        <v>88</v>
      </c>
      <c r="AV256" s="14" t="s">
        <v>88</v>
      </c>
      <c r="AW256" s="14" t="s">
        <v>33</v>
      </c>
      <c r="AX256" s="14" t="s">
        <v>86</v>
      </c>
      <c r="AY256" s="253" t="s">
        <v>130</v>
      </c>
    </row>
    <row r="257" s="2" customFormat="1" ht="24.15" customHeight="1">
      <c r="A257" s="39"/>
      <c r="B257" s="40"/>
      <c r="C257" s="219" t="s">
        <v>287</v>
      </c>
      <c r="D257" s="219" t="s">
        <v>133</v>
      </c>
      <c r="E257" s="220" t="s">
        <v>288</v>
      </c>
      <c r="F257" s="221" t="s">
        <v>289</v>
      </c>
      <c r="G257" s="222" t="s">
        <v>136</v>
      </c>
      <c r="H257" s="223">
        <v>64</v>
      </c>
      <c r="I257" s="224"/>
      <c r="J257" s="225">
        <f>ROUND(I257*H257,2)</f>
        <v>0</v>
      </c>
      <c r="K257" s="221" t="s">
        <v>137</v>
      </c>
      <c r="L257" s="45"/>
      <c r="M257" s="226" t="s">
        <v>1</v>
      </c>
      <c r="N257" s="227" t="s">
        <v>43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138</v>
      </c>
      <c r="AT257" s="230" t="s">
        <v>133</v>
      </c>
      <c r="AU257" s="230" t="s">
        <v>88</v>
      </c>
      <c r="AY257" s="18" t="s">
        <v>130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86</v>
      </c>
      <c r="BK257" s="231">
        <f>ROUND(I257*H257,2)</f>
        <v>0</v>
      </c>
      <c r="BL257" s="18" t="s">
        <v>138</v>
      </c>
      <c r="BM257" s="230" t="s">
        <v>290</v>
      </c>
    </row>
    <row r="258" s="2" customFormat="1" ht="24.15" customHeight="1">
      <c r="A258" s="39"/>
      <c r="B258" s="40"/>
      <c r="C258" s="219" t="s">
        <v>291</v>
      </c>
      <c r="D258" s="219" t="s">
        <v>133</v>
      </c>
      <c r="E258" s="220" t="s">
        <v>292</v>
      </c>
      <c r="F258" s="221" t="s">
        <v>293</v>
      </c>
      <c r="G258" s="222" t="s">
        <v>136</v>
      </c>
      <c r="H258" s="223">
        <v>85</v>
      </c>
      <c r="I258" s="224"/>
      <c r="J258" s="225">
        <f>ROUND(I258*H258,2)</f>
        <v>0</v>
      </c>
      <c r="K258" s="221" t="s">
        <v>137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138</v>
      </c>
      <c r="AT258" s="230" t="s">
        <v>133</v>
      </c>
      <c r="AU258" s="230" t="s">
        <v>88</v>
      </c>
      <c r="AY258" s="18" t="s">
        <v>130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86</v>
      </c>
      <c r="BK258" s="231">
        <f>ROUND(I258*H258,2)</f>
        <v>0</v>
      </c>
      <c r="BL258" s="18" t="s">
        <v>138</v>
      </c>
      <c r="BM258" s="230" t="s">
        <v>294</v>
      </c>
    </row>
    <row r="259" s="13" customFormat="1">
      <c r="A259" s="13"/>
      <c r="B259" s="232"/>
      <c r="C259" s="233"/>
      <c r="D259" s="234" t="s">
        <v>140</v>
      </c>
      <c r="E259" s="235" t="s">
        <v>1</v>
      </c>
      <c r="F259" s="236" t="s">
        <v>295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140</v>
      </c>
      <c r="AU259" s="242" t="s">
        <v>88</v>
      </c>
      <c r="AV259" s="13" t="s">
        <v>86</v>
      </c>
      <c r="AW259" s="13" t="s">
        <v>33</v>
      </c>
      <c r="AX259" s="13" t="s">
        <v>78</v>
      </c>
      <c r="AY259" s="242" t="s">
        <v>130</v>
      </c>
    </row>
    <row r="260" s="14" customFormat="1">
      <c r="A260" s="14"/>
      <c r="B260" s="243"/>
      <c r="C260" s="244"/>
      <c r="D260" s="234" t="s">
        <v>140</v>
      </c>
      <c r="E260" s="245" t="s">
        <v>1</v>
      </c>
      <c r="F260" s="246" t="s">
        <v>296</v>
      </c>
      <c r="G260" s="244"/>
      <c r="H260" s="247">
        <v>84.810000000000002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140</v>
      </c>
      <c r="AU260" s="253" t="s">
        <v>88</v>
      </c>
      <c r="AV260" s="14" t="s">
        <v>88</v>
      </c>
      <c r="AW260" s="14" t="s">
        <v>33</v>
      </c>
      <c r="AX260" s="14" t="s">
        <v>78</v>
      </c>
      <c r="AY260" s="253" t="s">
        <v>130</v>
      </c>
    </row>
    <row r="261" s="14" customFormat="1">
      <c r="A261" s="14"/>
      <c r="B261" s="243"/>
      <c r="C261" s="244"/>
      <c r="D261" s="234" t="s">
        <v>140</v>
      </c>
      <c r="E261" s="245" t="s">
        <v>1</v>
      </c>
      <c r="F261" s="246" t="s">
        <v>230</v>
      </c>
      <c r="G261" s="244"/>
      <c r="H261" s="247">
        <v>0.19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140</v>
      </c>
      <c r="AU261" s="253" t="s">
        <v>88</v>
      </c>
      <c r="AV261" s="14" t="s">
        <v>88</v>
      </c>
      <c r="AW261" s="14" t="s">
        <v>33</v>
      </c>
      <c r="AX261" s="14" t="s">
        <v>78</v>
      </c>
      <c r="AY261" s="253" t="s">
        <v>130</v>
      </c>
    </row>
    <row r="262" s="16" customFormat="1">
      <c r="A262" s="16"/>
      <c r="B262" s="265"/>
      <c r="C262" s="266"/>
      <c r="D262" s="234" t="s">
        <v>140</v>
      </c>
      <c r="E262" s="267" t="s">
        <v>1</v>
      </c>
      <c r="F262" s="268" t="s">
        <v>178</v>
      </c>
      <c r="G262" s="266"/>
      <c r="H262" s="269">
        <v>85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5" t="s">
        <v>140</v>
      </c>
      <c r="AU262" s="275" t="s">
        <v>88</v>
      </c>
      <c r="AV262" s="16" t="s">
        <v>138</v>
      </c>
      <c r="AW262" s="16" t="s">
        <v>33</v>
      </c>
      <c r="AX262" s="16" t="s">
        <v>86</v>
      </c>
      <c r="AY262" s="275" t="s">
        <v>130</v>
      </c>
    </row>
    <row r="263" s="2" customFormat="1" ht="24.15" customHeight="1">
      <c r="A263" s="39"/>
      <c r="B263" s="40"/>
      <c r="C263" s="219" t="s">
        <v>297</v>
      </c>
      <c r="D263" s="219" t="s">
        <v>133</v>
      </c>
      <c r="E263" s="220" t="s">
        <v>298</v>
      </c>
      <c r="F263" s="221" t="s">
        <v>299</v>
      </c>
      <c r="G263" s="222" t="s">
        <v>136</v>
      </c>
      <c r="H263" s="223">
        <v>3400</v>
      </c>
      <c r="I263" s="224"/>
      <c r="J263" s="225">
        <f>ROUND(I263*H263,2)</f>
        <v>0</v>
      </c>
      <c r="K263" s="221" t="s">
        <v>137</v>
      </c>
      <c r="L263" s="45"/>
      <c r="M263" s="226" t="s">
        <v>1</v>
      </c>
      <c r="N263" s="227" t="s">
        <v>43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138</v>
      </c>
      <c r="AT263" s="230" t="s">
        <v>133</v>
      </c>
      <c r="AU263" s="230" t="s">
        <v>88</v>
      </c>
      <c r="AY263" s="18" t="s">
        <v>130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86</v>
      </c>
      <c r="BK263" s="231">
        <f>ROUND(I263*H263,2)</f>
        <v>0</v>
      </c>
      <c r="BL263" s="18" t="s">
        <v>138</v>
      </c>
      <c r="BM263" s="230" t="s">
        <v>300</v>
      </c>
    </row>
    <row r="264" s="13" customFormat="1">
      <c r="A264" s="13"/>
      <c r="B264" s="232"/>
      <c r="C264" s="233"/>
      <c r="D264" s="234" t="s">
        <v>140</v>
      </c>
      <c r="E264" s="235" t="s">
        <v>1</v>
      </c>
      <c r="F264" s="236" t="s">
        <v>301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140</v>
      </c>
      <c r="AU264" s="242" t="s">
        <v>88</v>
      </c>
      <c r="AV264" s="13" t="s">
        <v>86</v>
      </c>
      <c r="AW264" s="13" t="s">
        <v>33</v>
      </c>
      <c r="AX264" s="13" t="s">
        <v>78</v>
      </c>
      <c r="AY264" s="242" t="s">
        <v>130</v>
      </c>
    </row>
    <row r="265" s="14" customFormat="1">
      <c r="A265" s="14"/>
      <c r="B265" s="243"/>
      <c r="C265" s="244"/>
      <c r="D265" s="234" t="s">
        <v>140</v>
      </c>
      <c r="E265" s="245" t="s">
        <v>1</v>
      </c>
      <c r="F265" s="246" t="s">
        <v>302</v>
      </c>
      <c r="G265" s="244"/>
      <c r="H265" s="247">
        <v>3400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140</v>
      </c>
      <c r="AU265" s="253" t="s">
        <v>88</v>
      </c>
      <c r="AV265" s="14" t="s">
        <v>88</v>
      </c>
      <c r="AW265" s="14" t="s">
        <v>33</v>
      </c>
      <c r="AX265" s="14" t="s">
        <v>86</v>
      </c>
      <c r="AY265" s="253" t="s">
        <v>130</v>
      </c>
    </row>
    <row r="266" s="2" customFormat="1" ht="24.15" customHeight="1">
      <c r="A266" s="39"/>
      <c r="B266" s="40"/>
      <c r="C266" s="219" t="s">
        <v>8</v>
      </c>
      <c r="D266" s="219" t="s">
        <v>133</v>
      </c>
      <c r="E266" s="220" t="s">
        <v>303</v>
      </c>
      <c r="F266" s="221" t="s">
        <v>304</v>
      </c>
      <c r="G266" s="222" t="s">
        <v>136</v>
      </c>
      <c r="H266" s="223">
        <v>85</v>
      </c>
      <c r="I266" s="224"/>
      <c r="J266" s="225">
        <f>ROUND(I266*H266,2)</f>
        <v>0</v>
      </c>
      <c r="K266" s="221" t="s">
        <v>137</v>
      </c>
      <c r="L266" s="45"/>
      <c r="M266" s="226" t="s">
        <v>1</v>
      </c>
      <c r="N266" s="227" t="s">
        <v>43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138</v>
      </c>
      <c r="AT266" s="230" t="s">
        <v>133</v>
      </c>
      <c r="AU266" s="230" t="s">
        <v>88</v>
      </c>
      <c r="AY266" s="18" t="s">
        <v>130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138</v>
      </c>
      <c r="BM266" s="230" t="s">
        <v>305</v>
      </c>
    </row>
    <row r="267" s="2" customFormat="1" ht="24.15" customHeight="1">
      <c r="A267" s="39"/>
      <c r="B267" s="40"/>
      <c r="C267" s="219" t="s">
        <v>306</v>
      </c>
      <c r="D267" s="219" t="s">
        <v>133</v>
      </c>
      <c r="E267" s="220" t="s">
        <v>307</v>
      </c>
      <c r="F267" s="221" t="s">
        <v>308</v>
      </c>
      <c r="G267" s="222" t="s">
        <v>136</v>
      </c>
      <c r="H267" s="223">
        <v>207</v>
      </c>
      <c r="I267" s="224"/>
      <c r="J267" s="225">
        <f>ROUND(I267*H267,2)</f>
        <v>0</v>
      </c>
      <c r="K267" s="221" t="s">
        <v>137</v>
      </c>
      <c r="L267" s="45"/>
      <c r="M267" s="226" t="s">
        <v>1</v>
      </c>
      <c r="N267" s="227" t="s">
        <v>43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138</v>
      </c>
      <c r="AT267" s="230" t="s">
        <v>133</v>
      </c>
      <c r="AU267" s="230" t="s">
        <v>88</v>
      </c>
      <c r="AY267" s="18" t="s">
        <v>130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86</v>
      </c>
      <c r="BK267" s="231">
        <f>ROUND(I267*H267,2)</f>
        <v>0</v>
      </c>
      <c r="BL267" s="18" t="s">
        <v>138</v>
      </c>
      <c r="BM267" s="230" t="s">
        <v>309</v>
      </c>
    </row>
    <row r="268" s="13" customFormat="1">
      <c r="A268" s="13"/>
      <c r="B268" s="232"/>
      <c r="C268" s="233"/>
      <c r="D268" s="234" t="s">
        <v>140</v>
      </c>
      <c r="E268" s="235" t="s">
        <v>1</v>
      </c>
      <c r="F268" s="236" t="s">
        <v>310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140</v>
      </c>
      <c r="AU268" s="242" t="s">
        <v>88</v>
      </c>
      <c r="AV268" s="13" t="s">
        <v>86</v>
      </c>
      <c r="AW268" s="13" t="s">
        <v>33</v>
      </c>
      <c r="AX268" s="13" t="s">
        <v>78</v>
      </c>
      <c r="AY268" s="242" t="s">
        <v>130</v>
      </c>
    </row>
    <row r="269" s="14" customFormat="1">
      <c r="A269" s="14"/>
      <c r="B269" s="243"/>
      <c r="C269" s="244"/>
      <c r="D269" s="234" t="s">
        <v>140</v>
      </c>
      <c r="E269" s="245" t="s">
        <v>1</v>
      </c>
      <c r="F269" s="246" t="s">
        <v>311</v>
      </c>
      <c r="G269" s="244"/>
      <c r="H269" s="247">
        <v>91.349999999999994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140</v>
      </c>
      <c r="AU269" s="253" t="s">
        <v>88</v>
      </c>
      <c r="AV269" s="14" t="s">
        <v>88</v>
      </c>
      <c r="AW269" s="14" t="s">
        <v>33</v>
      </c>
      <c r="AX269" s="14" t="s">
        <v>78</v>
      </c>
      <c r="AY269" s="253" t="s">
        <v>130</v>
      </c>
    </row>
    <row r="270" s="14" customFormat="1">
      <c r="A270" s="14"/>
      <c r="B270" s="243"/>
      <c r="C270" s="244"/>
      <c r="D270" s="234" t="s">
        <v>140</v>
      </c>
      <c r="E270" s="245" t="s">
        <v>1</v>
      </c>
      <c r="F270" s="246" t="s">
        <v>312</v>
      </c>
      <c r="G270" s="244"/>
      <c r="H270" s="247">
        <v>45.079999999999998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140</v>
      </c>
      <c r="AU270" s="253" t="s">
        <v>88</v>
      </c>
      <c r="AV270" s="14" t="s">
        <v>88</v>
      </c>
      <c r="AW270" s="14" t="s">
        <v>33</v>
      </c>
      <c r="AX270" s="14" t="s">
        <v>78</v>
      </c>
      <c r="AY270" s="253" t="s">
        <v>130</v>
      </c>
    </row>
    <row r="271" s="14" customFormat="1">
      <c r="A271" s="14"/>
      <c r="B271" s="243"/>
      <c r="C271" s="244"/>
      <c r="D271" s="234" t="s">
        <v>140</v>
      </c>
      <c r="E271" s="245" t="s">
        <v>1</v>
      </c>
      <c r="F271" s="246" t="s">
        <v>313</v>
      </c>
      <c r="G271" s="244"/>
      <c r="H271" s="247">
        <v>70.200000000000003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140</v>
      </c>
      <c r="AU271" s="253" t="s">
        <v>88</v>
      </c>
      <c r="AV271" s="14" t="s">
        <v>88</v>
      </c>
      <c r="AW271" s="14" t="s">
        <v>33</v>
      </c>
      <c r="AX271" s="14" t="s">
        <v>78</v>
      </c>
      <c r="AY271" s="253" t="s">
        <v>130</v>
      </c>
    </row>
    <row r="272" s="14" customFormat="1">
      <c r="A272" s="14"/>
      <c r="B272" s="243"/>
      <c r="C272" s="244"/>
      <c r="D272" s="234" t="s">
        <v>140</v>
      </c>
      <c r="E272" s="245" t="s">
        <v>1</v>
      </c>
      <c r="F272" s="246" t="s">
        <v>314</v>
      </c>
      <c r="G272" s="244"/>
      <c r="H272" s="247">
        <v>0.37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140</v>
      </c>
      <c r="AU272" s="253" t="s">
        <v>88</v>
      </c>
      <c r="AV272" s="14" t="s">
        <v>88</v>
      </c>
      <c r="AW272" s="14" t="s">
        <v>33</v>
      </c>
      <c r="AX272" s="14" t="s">
        <v>78</v>
      </c>
      <c r="AY272" s="253" t="s">
        <v>130</v>
      </c>
    </row>
    <row r="273" s="16" customFormat="1">
      <c r="A273" s="16"/>
      <c r="B273" s="265"/>
      <c r="C273" s="266"/>
      <c r="D273" s="234" t="s">
        <v>140</v>
      </c>
      <c r="E273" s="267" t="s">
        <v>1</v>
      </c>
      <c r="F273" s="268" t="s">
        <v>178</v>
      </c>
      <c r="G273" s="266"/>
      <c r="H273" s="269">
        <v>207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5" t="s">
        <v>140</v>
      </c>
      <c r="AU273" s="275" t="s">
        <v>88</v>
      </c>
      <c r="AV273" s="16" t="s">
        <v>138</v>
      </c>
      <c r="AW273" s="16" t="s">
        <v>33</v>
      </c>
      <c r="AX273" s="16" t="s">
        <v>86</v>
      </c>
      <c r="AY273" s="275" t="s">
        <v>130</v>
      </c>
    </row>
    <row r="274" s="2" customFormat="1" ht="24.15" customHeight="1">
      <c r="A274" s="39"/>
      <c r="B274" s="40"/>
      <c r="C274" s="219" t="s">
        <v>315</v>
      </c>
      <c r="D274" s="219" t="s">
        <v>133</v>
      </c>
      <c r="E274" s="220" t="s">
        <v>316</v>
      </c>
      <c r="F274" s="221" t="s">
        <v>317</v>
      </c>
      <c r="G274" s="222" t="s">
        <v>136</v>
      </c>
      <c r="H274" s="223">
        <v>6210</v>
      </c>
      <c r="I274" s="224"/>
      <c r="J274" s="225">
        <f>ROUND(I274*H274,2)</f>
        <v>0</v>
      </c>
      <c r="K274" s="221" t="s">
        <v>137</v>
      </c>
      <c r="L274" s="45"/>
      <c r="M274" s="226" t="s">
        <v>1</v>
      </c>
      <c r="N274" s="227" t="s">
        <v>43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138</v>
      </c>
      <c r="AT274" s="230" t="s">
        <v>133</v>
      </c>
      <c r="AU274" s="230" t="s">
        <v>88</v>
      </c>
      <c r="AY274" s="18" t="s">
        <v>130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86</v>
      </c>
      <c r="BK274" s="231">
        <f>ROUND(I274*H274,2)</f>
        <v>0</v>
      </c>
      <c r="BL274" s="18" t="s">
        <v>138</v>
      </c>
      <c r="BM274" s="230" t="s">
        <v>318</v>
      </c>
    </row>
    <row r="275" s="13" customFormat="1">
      <c r="A275" s="13"/>
      <c r="B275" s="232"/>
      <c r="C275" s="233"/>
      <c r="D275" s="234" t="s">
        <v>140</v>
      </c>
      <c r="E275" s="235" t="s">
        <v>1</v>
      </c>
      <c r="F275" s="236" t="s">
        <v>285</v>
      </c>
      <c r="G275" s="233"/>
      <c r="H275" s="235" t="s">
        <v>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140</v>
      </c>
      <c r="AU275" s="242" t="s">
        <v>88</v>
      </c>
      <c r="AV275" s="13" t="s">
        <v>86</v>
      </c>
      <c r="AW275" s="13" t="s">
        <v>33</v>
      </c>
      <c r="AX275" s="13" t="s">
        <v>78</v>
      </c>
      <c r="AY275" s="242" t="s">
        <v>130</v>
      </c>
    </row>
    <row r="276" s="14" customFormat="1">
      <c r="A276" s="14"/>
      <c r="B276" s="243"/>
      <c r="C276" s="244"/>
      <c r="D276" s="234" t="s">
        <v>140</v>
      </c>
      <c r="E276" s="245" t="s">
        <v>1</v>
      </c>
      <c r="F276" s="246" t="s">
        <v>319</v>
      </c>
      <c r="G276" s="244"/>
      <c r="H276" s="247">
        <v>6210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140</v>
      </c>
      <c r="AU276" s="253" t="s">
        <v>88</v>
      </c>
      <c r="AV276" s="14" t="s">
        <v>88</v>
      </c>
      <c r="AW276" s="14" t="s">
        <v>33</v>
      </c>
      <c r="AX276" s="14" t="s">
        <v>86</v>
      </c>
      <c r="AY276" s="253" t="s">
        <v>130</v>
      </c>
    </row>
    <row r="277" s="2" customFormat="1" ht="24.15" customHeight="1">
      <c r="A277" s="39"/>
      <c r="B277" s="40"/>
      <c r="C277" s="219" t="s">
        <v>320</v>
      </c>
      <c r="D277" s="219" t="s">
        <v>133</v>
      </c>
      <c r="E277" s="220" t="s">
        <v>321</v>
      </c>
      <c r="F277" s="221" t="s">
        <v>322</v>
      </c>
      <c r="G277" s="222" t="s">
        <v>136</v>
      </c>
      <c r="H277" s="223">
        <v>207</v>
      </c>
      <c r="I277" s="224"/>
      <c r="J277" s="225">
        <f>ROUND(I277*H277,2)</f>
        <v>0</v>
      </c>
      <c r="K277" s="221" t="s">
        <v>137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138</v>
      </c>
      <c r="AT277" s="230" t="s">
        <v>133</v>
      </c>
      <c r="AU277" s="230" t="s">
        <v>88</v>
      </c>
      <c r="AY277" s="18" t="s">
        <v>130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86</v>
      </c>
      <c r="BK277" s="231">
        <f>ROUND(I277*H277,2)</f>
        <v>0</v>
      </c>
      <c r="BL277" s="18" t="s">
        <v>138</v>
      </c>
      <c r="BM277" s="230" t="s">
        <v>323</v>
      </c>
    </row>
    <row r="278" s="2" customFormat="1" ht="14.4" customHeight="1">
      <c r="A278" s="39"/>
      <c r="B278" s="40"/>
      <c r="C278" s="219" t="s">
        <v>324</v>
      </c>
      <c r="D278" s="219" t="s">
        <v>133</v>
      </c>
      <c r="E278" s="220" t="s">
        <v>325</v>
      </c>
      <c r="F278" s="221" t="s">
        <v>326</v>
      </c>
      <c r="G278" s="222" t="s">
        <v>136</v>
      </c>
      <c r="H278" s="223">
        <v>292</v>
      </c>
      <c r="I278" s="224"/>
      <c r="J278" s="225">
        <f>ROUND(I278*H278,2)</f>
        <v>0</v>
      </c>
      <c r="K278" s="221" t="s">
        <v>137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138</v>
      </c>
      <c r="AT278" s="230" t="s">
        <v>133</v>
      </c>
      <c r="AU278" s="230" t="s">
        <v>88</v>
      </c>
      <c r="AY278" s="18" t="s">
        <v>130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138</v>
      </c>
      <c r="BM278" s="230" t="s">
        <v>327</v>
      </c>
    </row>
    <row r="279" s="13" customFormat="1">
      <c r="A279" s="13"/>
      <c r="B279" s="232"/>
      <c r="C279" s="233"/>
      <c r="D279" s="234" t="s">
        <v>140</v>
      </c>
      <c r="E279" s="235" t="s">
        <v>1</v>
      </c>
      <c r="F279" s="236" t="s">
        <v>328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140</v>
      </c>
      <c r="AU279" s="242" t="s">
        <v>88</v>
      </c>
      <c r="AV279" s="13" t="s">
        <v>86</v>
      </c>
      <c r="AW279" s="13" t="s">
        <v>33</v>
      </c>
      <c r="AX279" s="13" t="s">
        <v>78</v>
      </c>
      <c r="AY279" s="242" t="s">
        <v>130</v>
      </c>
    </row>
    <row r="280" s="14" customFormat="1">
      <c r="A280" s="14"/>
      <c r="B280" s="243"/>
      <c r="C280" s="244"/>
      <c r="D280" s="234" t="s">
        <v>140</v>
      </c>
      <c r="E280" s="245" t="s">
        <v>1</v>
      </c>
      <c r="F280" s="246" t="s">
        <v>329</v>
      </c>
      <c r="G280" s="244"/>
      <c r="H280" s="247">
        <v>292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140</v>
      </c>
      <c r="AU280" s="253" t="s">
        <v>88</v>
      </c>
      <c r="AV280" s="14" t="s">
        <v>88</v>
      </c>
      <c r="AW280" s="14" t="s">
        <v>33</v>
      </c>
      <c r="AX280" s="14" t="s">
        <v>86</v>
      </c>
      <c r="AY280" s="253" t="s">
        <v>130</v>
      </c>
    </row>
    <row r="281" s="2" customFormat="1" ht="14.4" customHeight="1">
      <c r="A281" s="39"/>
      <c r="B281" s="40"/>
      <c r="C281" s="219" t="s">
        <v>330</v>
      </c>
      <c r="D281" s="219" t="s">
        <v>133</v>
      </c>
      <c r="E281" s="220" t="s">
        <v>331</v>
      </c>
      <c r="F281" s="221" t="s">
        <v>332</v>
      </c>
      <c r="G281" s="222" t="s">
        <v>136</v>
      </c>
      <c r="H281" s="223">
        <v>9610</v>
      </c>
      <c r="I281" s="224"/>
      <c r="J281" s="225">
        <f>ROUND(I281*H281,2)</f>
        <v>0</v>
      </c>
      <c r="K281" s="221" t="s">
        <v>137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138</v>
      </c>
      <c r="AT281" s="230" t="s">
        <v>133</v>
      </c>
      <c r="AU281" s="230" t="s">
        <v>88</v>
      </c>
      <c r="AY281" s="18" t="s">
        <v>130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138</v>
      </c>
      <c r="BM281" s="230" t="s">
        <v>333</v>
      </c>
    </row>
    <row r="282" s="13" customFormat="1">
      <c r="A282" s="13"/>
      <c r="B282" s="232"/>
      <c r="C282" s="233"/>
      <c r="D282" s="234" t="s">
        <v>140</v>
      </c>
      <c r="E282" s="235" t="s">
        <v>1</v>
      </c>
      <c r="F282" s="236" t="s">
        <v>334</v>
      </c>
      <c r="G282" s="233"/>
      <c r="H282" s="235" t="s">
        <v>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140</v>
      </c>
      <c r="AU282" s="242" t="s">
        <v>88</v>
      </c>
      <c r="AV282" s="13" t="s">
        <v>86</v>
      </c>
      <c r="AW282" s="13" t="s">
        <v>33</v>
      </c>
      <c r="AX282" s="13" t="s">
        <v>78</v>
      </c>
      <c r="AY282" s="242" t="s">
        <v>130</v>
      </c>
    </row>
    <row r="283" s="14" customFormat="1">
      <c r="A283" s="14"/>
      <c r="B283" s="243"/>
      <c r="C283" s="244"/>
      <c r="D283" s="234" t="s">
        <v>140</v>
      </c>
      <c r="E283" s="245" t="s">
        <v>1</v>
      </c>
      <c r="F283" s="246" t="s">
        <v>302</v>
      </c>
      <c r="G283" s="244"/>
      <c r="H283" s="247">
        <v>3400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140</v>
      </c>
      <c r="AU283" s="253" t="s">
        <v>88</v>
      </c>
      <c r="AV283" s="14" t="s">
        <v>88</v>
      </c>
      <c r="AW283" s="14" t="s">
        <v>33</v>
      </c>
      <c r="AX283" s="14" t="s">
        <v>78</v>
      </c>
      <c r="AY283" s="253" t="s">
        <v>130</v>
      </c>
    </row>
    <row r="284" s="13" customFormat="1">
      <c r="A284" s="13"/>
      <c r="B284" s="232"/>
      <c r="C284" s="233"/>
      <c r="D284" s="234" t="s">
        <v>140</v>
      </c>
      <c r="E284" s="235" t="s">
        <v>1</v>
      </c>
      <c r="F284" s="236" t="s">
        <v>335</v>
      </c>
      <c r="G284" s="233"/>
      <c r="H284" s="235" t="s">
        <v>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140</v>
      </c>
      <c r="AU284" s="242" t="s">
        <v>88</v>
      </c>
      <c r="AV284" s="13" t="s">
        <v>86</v>
      </c>
      <c r="AW284" s="13" t="s">
        <v>33</v>
      </c>
      <c r="AX284" s="13" t="s">
        <v>78</v>
      </c>
      <c r="AY284" s="242" t="s">
        <v>130</v>
      </c>
    </row>
    <row r="285" s="14" customFormat="1">
      <c r="A285" s="14"/>
      <c r="B285" s="243"/>
      <c r="C285" s="244"/>
      <c r="D285" s="234" t="s">
        <v>140</v>
      </c>
      <c r="E285" s="245" t="s">
        <v>1</v>
      </c>
      <c r="F285" s="246" t="s">
        <v>319</v>
      </c>
      <c r="G285" s="244"/>
      <c r="H285" s="247">
        <v>6210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140</v>
      </c>
      <c r="AU285" s="253" t="s">
        <v>88</v>
      </c>
      <c r="AV285" s="14" t="s">
        <v>88</v>
      </c>
      <c r="AW285" s="14" t="s">
        <v>33</v>
      </c>
      <c r="AX285" s="14" t="s">
        <v>78</v>
      </c>
      <c r="AY285" s="253" t="s">
        <v>130</v>
      </c>
    </row>
    <row r="286" s="16" customFormat="1">
      <c r="A286" s="16"/>
      <c r="B286" s="265"/>
      <c r="C286" s="266"/>
      <c r="D286" s="234" t="s">
        <v>140</v>
      </c>
      <c r="E286" s="267" t="s">
        <v>1</v>
      </c>
      <c r="F286" s="268" t="s">
        <v>178</v>
      </c>
      <c r="G286" s="266"/>
      <c r="H286" s="269">
        <v>9610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75" t="s">
        <v>140</v>
      </c>
      <c r="AU286" s="275" t="s">
        <v>88</v>
      </c>
      <c r="AV286" s="16" t="s">
        <v>138</v>
      </c>
      <c r="AW286" s="16" t="s">
        <v>33</v>
      </c>
      <c r="AX286" s="16" t="s">
        <v>86</v>
      </c>
      <c r="AY286" s="275" t="s">
        <v>130</v>
      </c>
    </row>
    <row r="287" s="2" customFormat="1" ht="14.4" customHeight="1">
      <c r="A287" s="39"/>
      <c r="B287" s="40"/>
      <c r="C287" s="219" t="s">
        <v>7</v>
      </c>
      <c r="D287" s="219" t="s">
        <v>133</v>
      </c>
      <c r="E287" s="220" t="s">
        <v>336</v>
      </c>
      <c r="F287" s="221" t="s">
        <v>337</v>
      </c>
      <c r="G287" s="222" t="s">
        <v>136</v>
      </c>
      <c r="H287" s="223">
        <v>292</v>
      </c>
      <c r="I287" s="224"/>
      <c r="J287" s="225">
        <f>ROUND(I287*H287,2)</f>
        <v>0</v>
      </c>
      <c r="K287" s="221" t="s">
        <v>137</v>
      </c>
      <c r="L287" s="45"/>
      <c r="M287" s="226" t="s">
        <v>1</v>
      </c>
      <c r="N287" s="227" t="s">
        <v>43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138</v>
      </c>
      <c r="AT287" s="230" t="s">
        <v>133</v>
      </c>
      <c r="AU287" s="230" t="s">
        <v>88</v>
      </c>
      <c r="AY287" s="18" t="s">
        <v>130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86</v>
      </c>
      <c r="BK287" s="231">
        <f>ROUND(I287*H287,2)</f>
        <v>0</v>
      </c>
      <c r="BL287" s="18" t="s">
        <v>138</v>
      </c>
      <c r="BM287" s="230" t="s">
        <v>338</v>
      </c>
    </row>
    <row r="288" s="2" customFormat="1" ht="49.05" customHeight="1">
      <c r="A288" s="39"/>
      <c r="B288" s="40"/>
      <c r="C288" s="219" t="s">
        <v>339</v>
      </c>
      <c r="D288" s="219" t="s">
        <v>133</v>
      </c>
      <c r="E288" s="220" t="s">
        <v>340</v>
      </c>
      <c r="F288" s="221" t="s">
        <v>341</v>
      </c>
      <c r="G288" s="222" t="s">
        <v>136</v>
      </c>
      <c r="H288" s="223">
        <v>15</v>
      </c>
      <c r="I288" s="224"/>
      <c r="J288" s="225">
        <f>ROUND(I288*H288,2)</f>
        <v>0</v>
      </c>
      <c r="K288" s="221" t="s">
        <v>1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138</v>
      </c>
      <c r="AT288" s="230" t="s">
        <v>133</v>
      </c>
      <c r="AU288" s="230" t="s">
        <v>88</v>
      </c>
      <c r="AY288" s="18" t="s">
        <v>130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138</v>
      </c>
      <c r="BM288" s="230" t="s">
        <v>342</v>
      </c>
    </row>
    <row r="289" s="12" customFormat="1" ht="22.8" customHeight="1">
      <c r="A289" s="12"/>
      <c r="B289" s="203"/>
      <c r="C289" s="204"/>
      <c r="D289" s="205" t="s">
        <v>77</v>
      </c>
      <c r="E289" s="217" t="s">
        <v>343</v>
      </c>
      <c r="F289" s="217" t="s">
        <v>344</v>
      </c>
      <c r="G289" s="204"/>
      <c r="H289" s="204"/>
      <c r="I289" s="207"/>
      <c r="J289" s="218">
        <f>BK289</f>
        <v>0</v>
      </c>
      <c r="K289" s="204"/>
      <c r="L289" s="209"/>
      <c r="M289" s="210"/>
      <c r="N289" s="211"/>
      <c r="O289" s="211"/>
      <c r="P289" s="212">
        <f>SUM(P290:P301)</f>
        <v>0</v>
      </c>
      <c r="Q289" s="211"/>
      <c r="R289" s="212">
        <f>SUM(R290:R301)</f>
        <v>0.0022000000000000001</v>
      </c>
      <c r="S289" s="211"/>
      <c r="T289" s="213">
        <f>SUM(T290:T301)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4" t="s">
        <v>86</v>
      </c>
      <c r="AT289" s="215" t="s">
        <v>77</v>
      </c>
      <c r="AU289" s="215" t="s">
        <v>86</v>
      </c>
      <c r="AY289" s="214" t="s">
        <v>130</v>
      </c>
      <c r="BK289" s="216">
        <f>SUM(BK290:BK301)</f>
        <v>0</v>
      </c>
    </row>
    <row r="290" s="2" customFormat="1" ht="14.4" customHeight="1">
      <c r="A290" s="39"/>
      <c r="B290" s="40"/>
      <c r="C290" s="219" t="s">
        <v>345</v>
      </c>
      <c r="D290" s="219" t="s">
        <v>133</v>
      </c>
      <c r="E290" s="220" t="s">
        <v>346</v>
      </c>
      <c r="F290" s="221" t="s">
        <v>347</v>
      </c>
      <c r="G290" s="222" t="s">
        <v>136</v>
      </c>
      <c r="H290" s="223">
        <v>100</v>
      </c>
      <c r="I290" s="224"/>
      <c r="J290" s="225">
        <f>ROUND(I290*H290,2)</f>
        <v>0</v>
      </c>
      <c r="K290" s="221" t="s">
        <v>137</v>
      </c>
      <c r="L290" s="45"/>
      <c r="M290" s="226" t="s">
        <v>1</v>
      </c>
      <c r="N290" s="227" t="s">
        <v>43</v>
      </c>
      <c r="O290" s="92"/>
      <c r="P290" s="228">
        <f>O290*H290</f>
        <v>0</v>
      </c>
      <c r="Q290" s="228">
        <v>1.0000000000000001E-05</v>
      </c>
      <c r="R290" s="228">
        <f>Q290*H290</f>
        <v>0.001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138</v>
      </c>
      <c r="AT290" s="230" t="s">
        <v>133</v>
      </c>
      <c r="AU290" s="230" t="s">
        <v>88</v>
      </c>
      <c r="AY290" s="18" t="s">
        <v>130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86</v>
      </c>
      <c r="BK290" s="231">
        <f>ROUND(I290*H290,2)</f>
        <v>0</v>
      </c>
      <c r="BL290" s="18" t="s">
        <v>138</v>
      </c>
      <c r="BM290" s="230" t="s">
        <v>348</v>
      </c>
    </row>
    <row r="291" s="13" customFormat="1">
      <c r="A291" s="13"/>
      <c r="B291" s="232"/>
      <c r="C291" s="233"/>
      <c r="D291" s="234" t="s">
        <v>140</v>
      </c>
      <c r="E291" s="235" t="s">
        <v>1</v>
      </c>
      <c r="F291" s="236" t="s">
        <v>349</v>
      </c>
      <c r="G291" s="233"/>
      <c r="H291" s="235" t="s">
        <v>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140</v>
      </c>
      <c r="AU291" s="242" t="s">
        <v>88</v>
      </c>
      <c r="AV291" s="13" t="s">
        <v>86</v>
      </c>
      <c r="AW291" s="13" t="s">
        <v>33</v>
      </c>
      <c r="AX291" s="13" t="s">
        <v>78</v>
      </c>
      <c r="AY291" s="242" t="s">
        <v>130</v>
      </c>
    </row>
    <row r="292" s="14" customFormat="1">
      <c r="A292" s="14"/>
      <c r="B292" s="243"/>
      <c r="C292" s="244"/>
      <c r="D292" s="234" t="s">
        <v>140</v>
      </c>
      <c r="E292" s="245" t="s">
        <v>1</v>
      </c>
      <c r="F292" s="246" t="s">
        <v>350</v>
      </c>
      <c r="G292" s="244"/>
      <c r="H292" s="247">
        <v>100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140</v>
      </c>
      <c r="AU292" s="253" t="s">
        <v>88</v>
      </c>
      <c r="AV292" s="14" t="s">
        <v>88</v>
      </c>
      <c r="AW292" s="14" t="s">
        <v>33</v>
      </c>
      <c r="AX292" s="14" t="s">
        <v>86</v>
      </c>
      <c r="AY292" s="253" t="s">
        <v>130</v>
      </c>
    </row>
    <row r="293" s="2" customFormat="1" ht="14.4" customHeight="1">
      <c r="A293" s="39"/>
      <c r="B293" s="40"/>
      <c r="C293" s="219" t="s">
        <v>351</v>
      </c>
      <c r="D293" s="219" t="s">
        <v>133</v>
      </c>
      <c r="E293" s="220" t="s">
        <v>352</v>
      </c>
      <c r="F293" s="221" t="s">
        <v>353</v>
      </c>
      <c r="G293" s="222" t="s">
        <v>136</v>
      </c>
      <c r="H293" s="223">
        <v>28</v>
      </c>
      <c r="I293" s="224"/>
      <c r="J293" s="225">
        <f>ROUND(I293*H293,2)</f>
        <v>0</v>
      </c>
      <c r="K293" s="221" t="s">
        <v>137</v>
      </c>
      <c r="L293" s="45"/>
      <c r="M293" s="226" t="s">
        <v>1</v>
      </c>
      <c r="N293" s="227" t="s">
        <v>43</v>
      </c>
      <c r="O293" s="92"/>
      <c r="P293" s="228">
        <f>O293*H293</f>
        <v>0</v>
      </c>
      <c r="Q293" s="228">
        <v>1.0000000000000001E-05</v>
      </c>
      <c r="R293" s="228">
        <f>Q293*H293</f>
        <v>0.00028000000000000003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138</v>
      </c>
      <c r="AT293" s="230" t="s">
        <v>133</v>
      </c>
      <c r="AU293" s="230" t="s">
        <v>88</v>
      </c>
      <c r="AY293" s="18" t="s">
        <v>130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86</v>
      </c>
      <c r="BK293" s="231">
        <f>ROUND(I293*H293,2)</f>
        <v>0</v>
      </c>
      <c r="BL293" s="18" t="s">
        <v>138</v>
      </c>
      <c r="BM293" s="230" t="s">
        <v>354</v>
      </c>
    </row>
    <row r="294" s="2" customFormat="1" ht="24.15" customHeight="1">
      <c r="A294" s="39"/>
      <c r="B294" s="40"/>
      <c r="C294" s="219" t="s">
        <v>355</v>
      </c>
      <c r="D294" s="219" t="s">
        <v>133</v>
      </c>
      <c r="E294" s="220" t="s">
        <v>356</v>
      </c>
      <c r="F294" s="221" t="s">
        <v>357</v>
      </c>
      <c r="G294" s="222" t="s">
        <v>136</v>
      </c>
      <c r="H294" s="223">
        <v>92</v>
      </c>
      <c r="I294" s="224"/>
      <c r="J294" s="225">
        <f>ROUND(I294*H294,2)</f>
        <v>0</v>
      </c>
      <c r="K294" s="221" t="s">
        <v>137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1.0000000000000001E-05</v>
      </c>
      <c r="R294" s="228">
        <f>Q294*H294</f>
        <v>0.00092000000000000003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138</v>
      </c>
      <c r="AT294" s="230" t="s">
        <v>133</v>
      </c>
      <c r="AU294" s="230" t="s">
        <v>88</v>
      </c>
      <c r="AY294" s="18" t="s">
        <v>130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138</v>
      </c>
      <c r="BM294" s="230" t="s">
        <v>358</v>
      </c>
    </row>
    <row r="295" s="14" customFormat="1">
      <c r="A295" s="14"/>
      <c r="B295" s="243"/>
      <c r="C295" s="244"/>
      <c r="D295" s="234" t="s">
        <v>140</v>
      </c>
      <c r="E295" s="245" t="s">
        <v>1</v>
      </c>
      <c r="F295" s="246" t="s">
        <v>359</v>
      </c>
      <c r="G295" s="244"/>
      <c r="H295" s="247">
        <v>39.600000000000001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140</v>
      </c>
      <c r="AU295" s="253" t="s">
        <v>88</v>
      </c>
      <c r="AV295" s="14" t="s">
        <v>88</v>
      </c>
      <c r="AW295" s="14" t="s">
        <v>33</v>
      </c>
      <c r="AX295" s="14" t="s">
        <v>78</v>
      </c>
      <c r="AY295" s="253" t="s">
        <v>130</v>
      </c>
    </row>
    <row r="296" s="14" customFormat="1">
      <c r="A296" s="14"/>
      <c r="B296" s="243"/>
      <c r="C296" s="244"/>
      <c r="D296" s="234" t="s">
        <v>140</v>
      </c>
      <c r="E296" s="245" t="s">
        <v>1</v>
      </c>
      <c r="F296" s="246" t="s">
        <v>360</v>
      </c>
      <c r="G296" s="244"/>
      <c r="H296" s="247">
        <v>31.140000000000001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140</v>
      </c>
      <c r="AU296" s="253" t="s">
        <v>88</v>
      </c>
      <c r="AV296" s="14" t="s">
        <v>88</v>
      </c>
      <c r="AW296" s="14" t="s">
        <v>33</v>
      </c>
      <c r="AX296" s="14" t="s">
        <v>78</v>
      </c>
      <c r="AY296" s="253" t="s">
        <v>130</v>
      </c>
    </row>
    <row r="297" s="14" customFormat="1">
      <c r="A297" s="14"/>
      <c r="B297" s="243"/>
      <c r="C297" s="244"/>
      <c r="D297" s="234" t="s">
        <v>140</v>
      </c>
      <c r="E297" s="245" t="s">
        <v>1</v>
      </c>
      <c r="F297" s="246" t="s">
        <v>361</v>
      </c>
      <c r="G297" s="244"/>
      <c r="H297" s="247">
        <v>6.2400000000000002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140</v>
      </c>
      <c r="AU297" s="253" t="s">
        <v>88</v>
      </c>
      <c r="AV297" s="14" t="s">
        <v>88</v>
      </c>
      <c r="AW297" s="14" t="s">
        <v>33</v>
      </c>
      <c r="AX297" s="14" t="s">
        <v>78</v>
      </c>
      <c r="AY297" s="253" t="s">
        <v>130</v>
      </c>
    </row>
    <row r="298" s="14" customFormat="1">
      <c r="A298" s="14"/>
      <c r="B298" s="243"/>
      <c r="C298" s="244"/>
      <c r="D298" s="234" t="s">
        <v>140</v>
      </c>
      <c r="E298" s="245" t="s">
        <v>1</v>
      </c>
      <c r="F298" s="246" t="s">
        <v>362</v>
      </c>
      <c r="G298" s="244"/>
      <c r="H298" s="247">
        <v>9.9299999999999997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140</v>
      </c>
      <c r="AU298" s="253" t="s">
        <v>88</v>
      </c>
      <c r="AV298" s="14" t="s">
        <v>88</v>
      </c>
      <c r="AW298" s="14" t="s">
        <v>33</v>
      </c>
      <c r="AX298" s="14" t="s">
        <v>78</v>
      </c>
      <c r="AY298" s="253" t="s">
        <v>130</v>
      </c>
    </row>
    <row r="299" s="14" customFormat="1">
      <c r="A299" s="14"/>
      <c r="B299" s="243"/>
      <c r="C299" s="244"/>
      <c r="D299" s="234" t="s">
        <v>140</v>
      </c>
      <c r="E299" s="245" t="s">
        <v>1</v>
      </c>
      <c r="F299" s="246" t="s">
        <v>363</v>
      </c>
      <c r="G299" s="244"/>
      <c r="H299" s="247">
        <v>5.0899999999999999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140</v>
      </c>
      <c r="AU299" s="253" t="s">
        <v>88</v>
      </c>
      <c r="AV299" s="14" t="s">
        <v>88</v>
      </c>
      <c r="AW299" s="14" t="s">
        <v>33</v>
      </c>
      <c r="AX299" s="14" t="s">
        <v>78</v>
      </c>
      <c r="AY299" s="253" t="s">
        <v>130</v>
      </c>
    </row>
    <row r="300" s="16" customFormat="1">
      <c r="A300" s="16"/>
      <c r="B300" s="265"/>
      <c r="C300" s="266"/>
      <c r="D300" s="234" t="s">
        <v>140</v>
      </c>
      <c r="E300" s="267" t="s">
        <v>1</v>
      </c>
      <c r="F300" s="268" t="s">
        <v>178</v>
      </c>
      <c r="G300" s="266"/>
      <c r="H300" s="269">
        <v>92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75" t="s">
        <v>140</v>
      </c>
      <c r="AU300" s="275" t="s">
        <v>88</v>
      </c>
      <c r="AV300" s="16" t="s">
        <v>138</v>
      </c>
      <c r="AW300" s="16" t="s">
        <v>33</v>
      </c>
      <c r="AX300" s="16" t="s">
        <v>86</v>
      </c>
      <c r="AY300" s="275" t="s">
        <v>130</v>
      </c>
    </row>
    <row r="301" s="2" customFormat="1" ht="24.15" customHeight="1">
      <c r="A301" s="39"/>
      <c r="B301" s="40"/>
      <c r="C301" s="219" t="s">
        <v>364</v>
      </c>
      <c r="D301" s="219" t="s">
        <v>133</v>
      </c>
      <c r="E301" s="220" t="s">
        <v>365</v>
      </c>
      <c r="F301" s="221" t="s">
        <v>366</v>
      </c>
      <c r="G301" s="222" t="s">
        <v>136</v>
      </c>
      <c r="H301" s="223">
        <v>55</v>
      </c>
      <c r="I301" s="224"/>
      <c r="J301" s="225">
        <f>ROUND(I301*H301,2)</f>
        <v>0</v>
      </c>
      <c r="K301" s="221" t="s">
        <v>1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138</v>
      </c>
      <c r="AT301" s="230" t="s">
        <v>133</v>
      </c>
      <c r="AU301" s="230" t="s">
        <v>88</v>
      </c>
      <c r="AY301" s="18" t="s">
        <v>130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138</v>
      </c>
      <c r="BM301" s="230" t="s">
        <v>367</v>
      </c>
    </row>
    <row r="302" s="12" customFormat="1" ht="22.8" customHeight="1">
      <c r="A302" s="12"/>
      <c r="B302" s="203"/>
      <c r="C302" s="204"/>
      <c r="D302" s="205" t="s">
        <v>77</v>
      </c>
      <c r="E302" s="217" t="s">
        <v>368</v>
      </c>
      <c r="F302" s="217" t="s">
        <v>369</v>
      </c>
      <c r="G302" s="204"/>
      <c r="H302" s="204"/>
      <c r="I302" s="207"/>
      <c r="J302" s="218">
        <f>BK302</f>
        <v>0</v>
      </c>
      <c r="K302" s="204"/>
      <c r="L302" s="209"/>
      <c r="M302" s="210"/>
      <c r="N302" s="211"/>
      <c r="O302" s="211"/>
      <c r="P302" s="212">
        <f>SUM(P303:P485)</f>
        <v>0</v>
      </c>
      <c r="Q302" s="211"/>
      <c r="R302" s="212">
        <f>SUM(R303:R485)</f>
        <v>0</v>
      </c>
      <c r="S302" s="211"/>
      <c r="T302" s="213">
        <f>SUM(T303:T485)</f>
        <v>8.2570800000000002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4" t="s">
        <v>86</v>
      </c>
      <c r="AT302" s="215" t="s">
        <v>77</v>
      </c>
      <c r="AU302" s="215" t="s">
        <v>86</v>
      </c>
      <c r="AY302" s="214" t="s">
        <v>130</v>
      </c>
      <c r="BK302" s="216">
        <f>SUM(BK303:BK485)</f>
        <v>0</v>
      </c>
    </row>
    <row r="303" s="2" customFormat="1" ht="14.4" customHeight="1">
      <c r="A303" s="39"/>
      <c r="B303" s="40"/>
      <c r="C303" s="219" t="s">
        <v>370</v>
      </c>
      <c r="D303" s="219" t="s">
        <v>133</v>
      </c>
      <c r="E303" s="220" t="s">
        <v>371</v>
      </c>
      <c r="F303" s="221" t="s">
        <v>372</v>
      </c>
      <c r="G303" s="222" t="s">
        <v>244</v>
      </c>
      <c r="H303" s="223">
        <v>12</v>
      </c>
      <c r="I303" s="224"/>
      <c r="J303" s="225">
        <f>ROUND(I303*H303,2)</f>
        <v>0</v>
      </c>
      <c r="K303" s="221" t="s">
        <v>137</v>
      </c>
      <c r="L303" s="45"/>
      <c r="M303" s="226" t="s">
        <v>1</v>
      </c>
      <c r="N303" s="227" t="s">
        <v>43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0.00167</v>
      </c>
      <c r="T303" s="229">
        <f>S303*H303</f>
        <v>0.020040000000000002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306</v>
      </c>
      <c r="AT303" s="230" t="s">
        <v>133</v>
      </c>
      <c r="AU303" s="230" t="s">
        <v>88</v>
      </c>
      <c r="AY303" s="18" t="s">
        <v>130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86</v>
      </c>
      <c r="BK303" s="231">
        <f>ROUND(I303*H303,2)</f>
        <v>0</v>
      </c>
      <c r="BL303" s="18" t="s">
        <v>306</v>
      </c>
      <c r="BM303" s="230" t="s">
        <v>373</v>
      </c>
    </row>
    <row r="304" s="13" customFormat="1">
      <c r="A304" s="13"/>
      <c r="B304" s="232"/>
      <c r="C304" s="233"/>
      <c r="D304" s="234" t="s">
        <v>140</v>
      </c>
      <c r="E304" s="235" t="s">
        <v>1</v>
      </c>
      <c r="F304" s="236" t="s">
        <v>374</v>
      </c>
      <c r="G304" s="233"/>
      <c r="H304" s="235" t="s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140</v>
      </c>
      <c r="AU304" s="242" t="s">
        <v>88</v>
      </c>
      <c r="AV304" s="13" t="s">
        <v>86</v>
      </c>
      <c r="AW304" s="13" t="s">
        <v>33</v>
      </c>
      <c r="AX304" s="13" t="s">
        <v>78</v>
      </c>
      <c r="AY304" s="242" t="s">
        <v>130</v>
      </c>
    </row>
    <row r="305" s="14" customFormat="1">
      <c r="A305" s="14"/>
      <c r="B305" s="243"/>
      <c r="C305" s="244"/>
      <c r="D305" s="234" t="s">
        <v>140</v>
      </c>
      <c r="E305" s="245" t="s">
        <v>1</v>
      </c>
      <c r="F305" s="246" t="s">
        <v>375</v>
      </c>
      <c r="G305" s="244"/>
      <c r="H305" s="247">
        <v>11.9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140</v>
      </c>
      <c r="AU305" s="253" t="s">
        <v>88</v>
      </c>
      <c r="AV305" s="14" t="s">
        <v>88</v>
      </c>
      <c r="AW305" s="14" t="s">
        <v>33</v>
      </c>
      <c r="AX305" s="14" t="s">
        <v>78</v>
      </c>
      <c r="AY305" s="253" t="s">
        <v>130</v>
      </c>
    </row>
    <row r="306" s="14" customFormat="1">
      <c r="A306" s="14"/>
      <c r="B306" s="243"/>
      <c r="C306" s="244"/>
      <c r="D306" s="234" t="s">
        <v>140</v>
      </c>
      <c r="E306" s="245" t="s">
        <v>1</v>
      </c>
      <c r="F306" s="246" t="s">
        <v>376</v>
      </c>
      <c r="G306" s="244"/>
      <c r="H306" s="247">
        <v>0.10000000000000001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140</v>
      </c>
      <c r="AU306" s="253" t="s">
        <v>88</v>
      </c>
      <c r="AV306" s="14" t="s">
        <v>88</v>
      </c>
      <c r="AW306" s="14" t="s">
        <v>33</v>
      </c>
      <c r="AX306" s="14" t="s">
        <v>78</v>
      </c>
      <c r="AY306" s="253" t="s">
        <v>130</v>
      </c>
    </row>
    <row r="307" s="16" customFormat="1">
      <c r="A307" s="16"/>
      <c r="B307" s="265"/>
      <c r="C307" s="266"/>
      <c r="D307" s="234" t="s">
        <v>140</v>
      </c>
      <c r="E307" s="267" t="s">
        <v>1</v>
      </c>
      <c r="F307" s="268" t="s">
        <v>178</v>
      </c>
      <c r="G307" s="266"/>
      <c r="H307" s="269">
        <v>12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75" t="s">
        <v>140</v>
      </c>
      <c r="AU307" s="275" t="s">
        <v>88</v>
      </c>
      <c r="AV307" s="16" t="s">
        <v>138</v>
      </c>
      <c r="AW307" s="16" t="s">
        <v>33</v>
      </c>
      <c r="AX307" s="16" t="s">
        <v>86</v>
      </c>
      <c r="AY307" s="275" t="s">
        <v>130</v>
      </c>
    </row>
    <row r="308" s="2" customFormat="1" ht="14.4" customHeight="1">
      <c r="A308" s="39"/>
      <c r="B308" s="40"/>
      <c r="C308" s="219" t="s">
        <v>377</v>
      </c>
      <c r="D308" s="219" t="s">
        <v>133</v>
      </c>
      <c r="E308" s="220" t="s">
        <v>378</v>
      </c>
      <c r="F308" s="221" t="s">
        <v>379</v>
      </c>
      <c r="G308" s="222" t="s">
        <v>244</v>
      </c>
      <c r="H308" s="223">
        <v>26.800000000000001</v>
      </c>
      <c r="I308" s="224"/>
      <c r="J308" s="225">
        <f>ROUND(I308*H308,2)</f>
        <v>0</v>
      </c>
      <c r="K308" s="221" t="s">
        <v>1</v>
      </c>
      <c r="L308" s="45"/>
      <c r="M308" s="226" t="s">
        <v>1</v>
      </c>
      <c r="N308" s="227" t="s">
        <v>43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306</v>
      </c>
      <c r="AT308" s="230" t="s">
        <v>133</v>
      </c>
      <c r="AU308" s="230" t="s">
        <v>88</v>
      </c>
      <c r="AY308" s="18" t="s">
        <v>130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86</v>
      </c>
      <c r="BK308" s="231">
        <f>ROUND(I308*H308,2)</f>
        <v>0</v>
      </c>
      <c r="BL308" s="18" t="s">
        <v>306</v>
      </c>
      <c r="BM308" s="230" t="s">
        <v>380</v>
      </c>
    </row>
    <row r="309" s="13" customFormat="1">
      <c r="A309" s="13"/>
      <c r="B309" s="232"/>
      <c r="C309" s="233"/>
      <c r="D309" s="234" t="s">
        <v>140</v>
      </c>
      <c r="E309" s="235" t="s">
        <v>1</v>
      </c>
      <c r="F309" s="236" t="s">
        <v>381</v>
      </c>
      <c r="G309" s="233"/>
      <c r="H309" s="235" t="s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140</v>
      </c>
      <c r="AU309" s="242" t="s">
        <v>88</v>
      </c>
      <c r="AV309" s="13" t="s">
        <v>86</v>
      </c>
      <c r="AW309" s="13" t="s">
        <v>33</v>
      </c>
      <c r="AX309" s="13" t="s">
        <v>78</v>
      </c>
      <c r="AY309" s="242" t="s">
        <v>130</v>
      </c>
    </row>
    <row r="310" s="14" customFormat="1">
      <c r="A310" s="14"/>
      <c r="B310" s="243"/>
      <c r="C310" s="244"/>
      <c r="D310" s="234" t="s">
        <v>140</v>
      </c>
      <c r="E310" s="245" t="s">
        <v>1</v>
      </c>
      <c r="F310" s="246" t="s">
        <v>382</v>
      </c>
      <c r="G310" s="244"/>
      <c r="H310" s="247">
        <v>16.699999999999999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140</v>
      </c>
      <c r="AU310" s="253" t="s">
        <v>88</v>
      </c>
      <c r="AV310" s="14" t="s">
        <v>88</v>
      </c>
      <c r="AW310" s="14" t="s">
        <v>33</v>
      </c>
      <c r="AX310" s="14" t="s">
        <v>78</v>
      </c>
      <c r="AY310" s="253" t="s">
        <v>130</v>
      </c>
    </row>
    <row r="311" s="14" customFormat="1">
      <c r="A311" s="14"/>
      <c r="B311" s="243"/>
      <c r="C311" s="244"/>
      <c r="D311" s="234" t="s">
        <v>140</v>
      </c>
      <c r="E311" s="245" t="s">
        <v>1</v>
      </c>
      <c r="F311" s="246" t="s">
        <v>383</v>
      </c>
      <c r="G311" s="244"/>
      <c r="H311" s="247">
        <v>10.1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140</v>
      </c>
      <c r="AU311" s="253" t="s">
        <v>88</v>
      </c>
      <c r="AV311" s="14" t="s">
        <v>88</v>
      </c>
      <c r="AW311" s="14" t="s">
        <v>33</v>
      </c>
      <c r="AX311" s="14" t="s">
        <v>78</v>
      </c>
      <c r="AY311" s="253" t="s">
        <v>130</v>
      </c>
    </row>
    <row r="312" s="16" customFormat="1">
      <c r="A312" s="16"/>
      <c r="B312" s="265"/>
      <c r="C312" s="266"/>
      <c r="D312" s="234" t="s">
        <v>140</v>
      </c>
      <c r="E312" s="267" t="s">
        <v>1</v>
      </c>
      <c r="F312" s="268" t="s">
        <v>178</v>
      </c>
      <c r="G312" s="266"/>
      <c r="H312" s="269">
        <v>26.799999999999997</v>
      </c>
      <c r="I312" s="270"/>
      <c r="J312" s="266"/>
      <c r="K312" s="266"/>
      <c r="L312" s="271"/>
      <c r="M312" s="272"/>
      <c r="N312" s="273"/>
      <c r="O312" s="273"/>
      <c r="P312" s="273"/>
      <c r="Q312" s="273"/>
      <c r="R312" s="273"/>
      <c r="S312" s="273"/>
      <c r="T312" s="274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75" t="s">
        <v>140</v>
      </c>
      <c r="AU312" s="275" t="s">
        <v>88</v>
      </c>
      <c r="AV312" s="16" t="s">
        <v>138</v>
      </c>
      <c r="AW312" s="16" t="s">
        <v>33</v>
      </c>
      <c r="AX312" s="16" t="s">
        <v>86</v>
      </c>
      <c r="AY312" s="275" t="s">
        <v>130</v>
      </c>
    </row>
    <row r="313" s="13" customFormat="1">
      <c r="A313" s="13"/>
      <c r="B313" s="232"/>
      <c r="C313" s="233"/>
      <c r="D313" s="234" t="s">
        <v>140</v>
      </c>
      <c r="E313" s="235" t="s">
        <v>1</v>
      </c>
      <c r="F313" s="236" t="s">
        <v>384</v>
      </c>
      <c r="G313" s="233"/>
      <c r="H313" s="235" t="s">
        <v>1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140</v>
      </c>
      <c r="AU313" s="242" t="s">
        <v>88</v>
      </c>
      <c r="AV313" s="13" t="s">
        <v>86</v>
      </c>
      <c r="AW313" s="13" t="s">
        <v>33</v>
      </c>
      <c r="AX313" s="13" t="s">
        <v>78</v>
      </c>
      <c r="AY313" s="242" t="s">
        <v>130</v>
      </c>
    </row>
    <row r="314" s="13" customFormat="1">
      <c r="A314" s="13"/>
      <c r="B314" s="232"/>
      <c r="C314" s="233"/>
      <c r="D314" s="234" t="s">
        <v>140</v>
      </c>
      <c r="E314" s="235" t="s">
        <v>1</v>
      </c>
      <c r="F314" s="236" t="s">
        <v>385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140</v>
      </c>
      <c r="AU314" s="242" t="s">
        <v>88</v>
      </c>
      <c r="AV314" s="13" t="s">
        <v>86</v>
      </c>
      <c r="AW314" s="13" t="s">
        <v>33</v>
      </c>
      <c r="AX314" s="13" t="s">
        <v>78</v>
      </c>
      <c r="AY314" s="242" t="s">
        <v>130</v>
      </c>
    </row>
    <row r="315" s="2" customFormat="1" ht="24.15" customHeight="1">
      <c r="A315" s="39"/>
      <c r="B315" s="40"/>
      <c r="C315" s="219" t="s">
        <v>386</v>
      </c>
      <c r="D315" s="219" t="s">
        <v>133</v>
      </c>
      <c r="E315" s="220" t="s">
        <v>387</v>
      </c>
      <c r="F315" s="221" t="s">
        <v>388</v>
      </c>
      <c r="G315" s="222" t="s">
        <v>389</v>
      </c>
      <c r="H315" s="223">
        <v>3</v>
      </c>
      <c r="I315" s="224"/>
      <c r="J315" s="225">
        <f>ROUND(I315*H315,2)</f>
        <v>0</v>
      </c>
      <c r="K315" s="221" t="s">
        <v>137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0.0030000000000000001</v>
      </c>
      <c r="T315" s="229">
        <f>S315*H315</f>
        <v>0.0090000000000000011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306</v>
      </c>
      <c r="AT315" s="230" t="s">
        <v>133</v>
      </c>
      <c r="AU315" s="230" t="s">
        <v>88</v>
      </c>
      <c r="AY315" s="18" t="s">
        <v>130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306</v>
      </c>
      <c r="BM315" s="230" t="s">
        <v>390</v>
      </c>
    </row>
    <row r="316" s="13" customFormat="1">
      <c r="A316" s="13"/>
      <c r="B316" s="232"/>
      <c r="C316" s="233"/>
      <c r="D316" s="234" t="s">
        <v>140</v>
      </c>
      <c r="E316" s="235" t="s">
        <v>1</v>
      </c>
      <c r="F316" s="236" t="s">
        <v>391</v>
      </c>
      <c r="G316" s="233"/>
      <c r="H316" s="235" t="s">
        <v>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140</v>
      </c>
      <c r="AU316" s="242" t="s">
        <v>88</v>
      </c>
      <c r="AV316" s="13" t="s">
        <v>86</v>
      </c>
      <c r="AW316" s="13" t="s">
        <v>33</v>
      </c>
      <c r="AX316" s="13" t="s">
        <v>78</v>
      </c>
      <c r="AY316" s="242" t="s">
        <v>130</v>
      </c>
    </row>
    <row r="317" s="14" customFormat="1">
      <c r="A317" s="14"/>
      <c r="B317" s="243"/>
      <c r="C317" s="244"/>
      <c r="D317" s="234" t="s">
        <v>140</v>
      </c>
      <c r="E317" s="245" t="s">
        <v>1</v>
      </c>
      <c r="F317" s="246" t="s">
        <v>147</v>
      </c>
      <c r="G317" s="244"/>
      <c r="H317" s="247">
        <v>3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140</v>
      </c>
      <c r="AU317" s="253" t="s">
        <v>88</v>
      </c>
      <c r="AV317" s="14" t="s">
        <v>88</v>
      </c>
      <c r="AW317" s="14" t="s">
        <v>33</v>
      </c>
      <c r="AX317" s="14" t="s">
        <v>86</v>
      </c>
      <c r="AY317" s="253" t="s">
        <v>130</v>
      </c>
    </row>
    <row r="318" s="2" customFormat="1" ht="37.8" customHeight="1">
      <c r="A318" s="39"/>
      <c r="B318" s="40"/>
      <c r="C318" s="219" t="s">
        <v>392</v>
      </c>
      <c r="D318" s="219" t="s">
        <v>133</v>
      </c>
      <c r="E318" s="220" t="s">
        <v>393</v>
      </c>
      <c r="F318" s="221" t="s">
        <v>394</v>
      </c>
      <c r="G318" s="222" t="s">
        <v>389</v>
      </c>
      <c r="H318" s="223">
        <v>25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43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306</v>
      </c>
      <c r="AT318" s="230" t="s">
        <v>133</v>
      </c>
      <c r="AU318" s="230" t="s">
        <v>88</v>
      </c>
      <c r="AY318" s="18" t="s">
        <v>130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86</v>
      </c>
      <c r="BK318" s="231">
        <f>ROUND(I318*H318,2)</f>
        <v>0</v>
      </c>
      <c r="BL318" s="18" t="s">
        <v>306</v>
      </c>
      <c r="BM318" s="230" t="s">
        <v>395</v>
      </c>
    </row>
    <row r="319" s="13" customFormat="1">
      <c r="A319" s="13"/>
      <c r="B319" s="232"/>
      <c r="C319" s="233"/>
      <c r="D319" s="234" t="s">
        <v>140</v>
      </c>
      <c r="E319" s="235" t="s">
        <v>1</v>
      </c>
      <c r="F319" s="236" t="s">
        <v>396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140</v>
      </c>
      <c r="AU319" s="242" t="s">
        <v>88</v>
      </c>
      <c r="AV319" s="13" t="s">
        <v>86</v>
      </c>
      <c r="AW319" s="13" t="s">
        <v>33</v>
      </c>
      <c r="AX319" s="13" t="s">
        <v>78</v>
      </c>
      <c r="AY319" s="242" t="s">
        <v>130</v>
      </c>
    </row>
    <row r="320" s="14" customFormat="1">
      <c r="A320" s="14"/>
      <c r="B320" s="243"/>
      <c r="C320" s="244"/>
      <c r="D320" s="234" t="s">
        <v>140</v>
      </c>
      <c r="E320" s="245" t="s">
        <v>1</v>
      </c>
      <c r="F320" s="246" t="s">
        <v>397</v>
      </c>
      <c r="G320" s="244"/>
      <c r="H320" s="247">
        <v>25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140</v>
      </c>
      <c r="AU320" s="253" t="s">
        <v>88</v>
      </c>
      <c r="AV320" s="14" t="s">
        <v>88</v>
      </c>
      <c r="AW320" s="14" t="s">
        <v>33</v>
      </c>
      <c r="AX320" s="14" t="s">
        <v>86</v>
      </c>
      <c r="AY320" s="253" t="s">
        <v>130</v>
      </c>
    </row>
    <row r="321" s="2" customFormat="1" ht="37.8" customHeight="1">
      <c r="A321" s="39"/>
      <c r="B321" s="40"/>
      <c r="C321" s="219" t="s">
        <v>398</v>
      </c>
      <c r="D321" s="219" t="s">
        <v>133</v>
      </c>
      <c r="E321" s="220" t="s">
        <v>399</v>
      </c>
      <c r="F321" s="221" t="s">
        <v>400</v>
      </c>
      <c r="G321" s="222" t="s">
        <v>389</v>
      </c>
      <c r="H321" s="223">
        <v>5</v>
      </c>
      <c r="I321" s="224"/>
      <c r="J321" s="225">
        <f>ROUND(I321*H321,2)</f>
        <v>0</v>
      </c>
      <c r="K321" s="221" t="s">
        <v>1</v>
      </c>
      <c r="L321" s="45"/>
      <c r="M321" s="226" t="s">
        <v>1</v>
      </c>
      <c r="N321" s="227" t="s">
        <v>43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306</v>
      </c>
      <c r="AT321" s="230" t="s">
        <v>133</v>
      </c>
      <c r="AU321" s="230" t="s">
        <v>88</v>
      </c>
      <c r="AY321" s="18" t="s">
        <v>130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306</v>
      </c>
      <c r="BM321" s="230" t="s">
        <v>401</v>
      </c>
    </row>
    <row r="322" s="13" customFormat="1">
      <c r="A322" s="13"/>
      <c r="B322" s="232"/>
      <c r="C322" s="233"/>
      <c r="D322" s="234" t="s">
        <v>140</v>
      </c>
      <c r="E322" s="235" t="s">
        <v>1</v>
      </c>
      <c r="F322" s="236" t="s">
        <v>402</v>
      </c>
      <c r="G322" s="233"/>
      <c r="H322" s="235" t="s">
        <v>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140</v>
      </c>
      <c r="AU322" s="242" t="s">
        <v>88</v>
      </c>
      <c r="AV322" s="13" t="s">
        <v>86</v>
      </c>
      <c r="AW322" s="13" t="s">
        <v>33</v>
      </c>
      <c r="AX322" s="13" t="s">
        <v>78</v>
      </c>
      <c r="AY322" s="242" t="s">
        <v>130</v>
      </c>
    </row>
    <row r="323" s="14" customFormat="1">
      <c r="A323" s="14"/>
      <c r="B323" s="243"/>
      <c r="C323" s="244"/>
      <c r="D323" s="234" t="s">
        <v>140</v>
      </c>
      <c r="E323" s="245" t="s">
        <v>1</v>
      </c>
      <c r="F323" s="246" t="s">
        <v>403</v>
      </c>
      <c r="G323" s="244"/>
      <c r="H323" s="247">
        <v>5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140</v>
      </c>
      <c r="AU323" s="253" t="s">
        <v>88</v>
      </c>
      <c r="AV323" s="14" t="s">
        <v>88</v>
      </c>
      <c r="AW323" s="14" t="s">
        <v>33</v>
      </c>
      <c r="AX323" s="14" t="s">
        <v>86</v>
      </c>
      <c r="AY323" s="253" t="s">
        <v>130</v>
      </c>
    </row>
    <row r="324" s="2" customFormat="1" ht="14.4" customHeight="1">
      <c r="A324" s="39"/>
      <c r="B324" s="40"/>
      <c r="C324" s="219" t="s">
        <v>265</v>
      </c>
      <c r="D324" s="219" t="s">
        <v>133</v>
      </c>
      <c r="E324" s="220" t="s">
        <v>404</v>
      </c>
      <c r="F324" s="221" t="s">
        <v>405</v>
      </c>
      <c r="G324" s="222" t="s">
        <v>136</v>
      </c>
      <c r="H324" s="223">
        <v>4.2999999999999998</v>
      </c>
      <c r="I324" s="224"/>
      <c r="J324" s="225">
        <f>ROUND(I324*H324,2)</f>
        <v>0</v>
      </c>
      <c r="K324" s="221" t="s">
        <v>137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0.02</v>
      </c>
      <c r="T324" s="229">
        <f>S324*H324</f>
        <v>0.085999999999999993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306</v>
      </c>
      <c r="AT324" s="230" t="s">
        <v>133</v>
      </c>
      <c r="AU324" s="230" t="s">
        <v>88</v>
      </c>
      <c r="AY324" s="18" t="s">
        <v>130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306</v>
      </c>
      <c r="BM324" s="230" t="s">
        <v>406</v>
      </c>
    </row>
    <row r="325" s="13" customFormat="1">
      <c r="A325" s="13"/>
      <c r="B325" s="232"/>
      <c r="C325" s="233"/>
      <c r="D325" s="234" t="s">
        <v>140</v>
      </c>
      <c r="E325" s="235" t="s">
        <v>1</v>
      </c>
      <c r="F325" s="236" t="s">
        <v>407</v>
      </c>
      <c r="G325" s="233"/>
      <c r="H325" s="235" t="s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140</v>
      </c>
      <c r="AU325" s="242" t="s">
        <v>88</v>
      </c>
      <c r="AV325" s="13" t="s">
        <v>86</v>
      </c>
      <c r="AW325" s="13" t="s">
        <v>33</v>
      </c>
      <c r="AX325" s="13" t="s">
        <v>78</v>
      </c>
      <c r="AY325" s="242" t="s">
        <v>130</v>
      </c>
    </row>
    <row r="326" s="14" customFormat="1">
      <c r="A326" s="14"/>
      <c r="B326" s="243"/>
      <c r="C326" s="244"/>
      <c r="D326" s="234" t="s">
        <v>140</v>
      </c>
      <c r="E326" s="245" t="s">
        <v>1</v>
      </c>
      <c r="F326" s="246" t="s">
        <v>408</v>
      </c>
      <c r="G326" s="244"/>
      <c r="H326" s="247">
        <v>1.96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140</v>
      </c>
      <c r="AU326" s="253" t="s">
        <v>88</v>
      </c>
      <c r="AV326" s="14" t="s">
        <v>88</v>
      </c>
      <c r="AW326" s="14" t="s">
        <v>33</v>
      </c>
      <c r="AX326" s="14" t="s">
        <v>78</v>
      </c>
      <c r="AY326" s="253" t="s">
        <v>130</v>
      </c>
    </row>
    <row r="327" s="13" customFormat="1">
      <c r="A327" s="13"/>
      <c r="B327" s="232"/>
      <c r="C327" s="233"/>
      <c r="D327" s="234" t="s">
        <v>140</v>
      </c>
      <c r="E327" s="235" t="s">
        <v>1</v>
      </c>
      <c r="F327" s="236" t="s">
        <v>409</v>
      </c>
      <c r="G327" s="233"/>
      <c r="H327" s="235" t="s">
        <v>1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140</v>
      </c>
      <c r="AU327" s="242" t="s">
        <v>88</v>
      </c>
      <c r="AV327" s="13" t="s">
        <v>86</v>
      </c>
      <c r="AW327" s="13" t="s">
        <v>33</v>
      </c>
      <c r="AX327" s="13" t="s">
        <v>78</v>
      </c>
      <c r="AY327" s="242" t="s">
        <v>130</v>
      </c>
    </row>
    <row r="328" s="14" customFormat="1">
      <c r="A328" s="14"/>
      <c r="B328" s="243"/>
      <c r="C328" s="244"/>
      <c r="D328" s="234" t="s">
        <v>140</v>
      </c>
      <c r="E328" s="245" t="s">
        <v>1</v>
      </c>
      <c r="F328" s="246" t="s">
        <v>410</v>
      </c>
      <c r="G328" s="244"/>
      <c r="H328" s="247">
        <v>2.25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140</v>
      </c>
      <c r="AU328" s="253" t="s">
        <v>88</v>
      </c>
      <c r="AV328" s="14" t="s">
        <v>88</v>
      </c>
      <c r="AW328" s="14" t="s">
        <v>33</v>
      </c>
      <c r="AX328" s="14" t="s">
        <v>78</v>
      </c>
      <c r="AY328" s="253" t="s">
        <v>130</v>
      </c>
    </row>
    <row r="329" s="14" customFormat="1">
      <c r="A329" s="14"/>
      <c r="B329" s="243"/>
      <c r="C329" s="244"/>
      <c r="D329" s="234" t="s">
        <v>140</v>
      </c>
      <c r="E329" s="245" t="s">
        <v>1</v>
      </c>
      <c r="F329" s="246" t="s">
        <v>411</v>
      </c>
      <c r="G329" s="244"/>
      <c r="H329" s="247">
        <v>0.089999999999999997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140</v>
      </c>
      <c r="AU329" s="253" t="s">
        <v>88</v>
      </c>
      <c r="AV329" s="14" t="s">
        <v>88</v>
      </c>
      <c r="AW329" s="14" t="s">
        <v>33</v>
      </c>
      <c r="AX329" s="14" t="s">
        <v>78</v>
      </c>
      <c r="AY329" s="253" t="s">
        <v>130</v>
      </c>
    </row>
    <row r="330" s="16" customFormat="1">
      <c r="A330" s="16"/>
      <c r="B330" s="265"/>
      <c r="C330" s="266"/>
      <c r="D330" s="234" t="s">
        <v>140</v>
      </c>
      <c r="E330" s="267" t="s">
        <v>1</v>
      </c>
      <c r="F330" s="268" t="s">
        <v>178</v>
      </c>
      <c r="G330" s="266"/>
      <c r="H330" s="269">
        <v>4.2999999999999998</v>
      </c>
      <c r="I330" s="270"/>
      <c r="J330" s="266"/>
      <c r="K330" s="266"/>
      <c r="L330" s="271"/>
      <c r="M330" s="272"/>
      <c r="N330" s="273"/>
      <c r="O330" s="273"/>
      <c r="P330" s="273"/>
      <c r="Q330" s="273"/>
      <c r="R330" s="273"/>
      <c r="S330" s="273"/>
      <c r="T330" s="274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75" t="s">
        <v>140</v>
      </c>
      <c r="AU330" s="275" t="s">
        <v>88</v>
      </c>
      <c r="AV330" s="16" t="s">
        <v>138</v>
      </c>
      <c r="AW330" s="16" t="s">
        <v>33</v>
      </c>
      <c r="AX330" s="16" t="s">
        <v>86</v>
      </c>
      <c r="AY330" s="275" t="s">
        <v>130</v>
      </c>
    </row>
    <row r="331" s="2" customFormat="1" ht="24.15" customHeight="1">
      <c r="A331" s="39"/>
      <c r="B331" s="40"/>
      <c r="C331" s="219" t="s">
        <v>412</v>
      </c>
      <c r="D331" s="219" t="s">
        <v>133</v>
      </c>
      <c r="E331" s="220" t="s">
        <v>413</v>
      </c>
      <c r="F331" s="221" t="s">
        <v>414</v>
      </c>
      <c r="G331" s="222" t="s">
        <v>136</v>
      </c>
      <c r="H331" s="223">
        <v>0.5</v>
      </c>
      <c r="I331" s="224"/>
      <c r="J331" s="225">
        <f>ROUND(I331*H331,2)</f>
        <v>0</v>
      </c>
      <c r="K331" s="221" t="s">
        <v>137</v>
      </c>
      <c r="L331" s="45"/>
      <c r="M331" s="226" t="s">
        <v>1</v>
      </c>
      <c r="N331" s="227" t="s">
        <v>43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0.081500000000000003</v>
      </c>
      <c r="T331" s="229">
        <f>S331*H331</f>
        <v>0.040750000000000002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306</v>
      </c>
      <c r="AT331" s="230" t="s">
        <v>133</v>
      </c>
      <c r="AU331" s="230" t="s">
        <v>88</v>
      </c>
      <c r="AY331" s="18" t="s">
        <v>130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86</v>
      </c>
      <c r="BK331" s="231">
        <f>ROUND(I331*H331,2)</f>
        <v>0</v>
      </c>
      <c r="BL331" s="18" t="s">
        <v>306</v>
      </c>
      <c r="BM331" s="230" t="s">
        <v>415</v>
      </c>
    </row>
    <row r="332" s="13" customFormat="1">
      <c r="A332" s="13"/>
      <c r="B332" s="232"/>
      <c r="C332" s="233"/>
      <c r="D332" s="234" t="s">
        <v>140</v>
      </c>
      <c r="E332" s="235" t="s">
        <v>1</v>
      </c>
      <c r="F332" s="236" t="s">
        <v>416</v>
      </c>
      <c r="G332" s="233"/>
      <c r="H332" s="235" t="s">
        <v>1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140</v>
      </c>
      <c r="AU332" s="242" t="s">
        <v>88</v>
      </c>
      <c r="AV332" s="13" t="s">
        <v>86</v>
      </c>
      <c r="AW332" s="13" t="s">
        <v>33</v>
      </c>
      <c r="AX332" s="13" t="s">
        <v>78</v>
      </c>
      <c r="AY332" s="242" t="s">
        <v>130</v>
      </c>
    </row>
    <row r="333" s="14" customFormat="1">
      <c r="A333" s="14"/>
      <c r="B333" s="243"/>
      <c r="C333" s="244"/>
      <c r="D333" s="234" t="s">
        <v>140</v>
      </c>
      <c r="E333" s="245" t="s">
        <v>1</v>
      </c>
      <c r="F333" s="246" t="s">
        <v>417</v>
      </c>
      <c r="G333" s="244"/>
      <c r="H333" s="247">
        <v>0.5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140</v>
      </c>
      <c r="AU333" s="253" t="s">
        <v>88</v>
      </c>
      <c r="AV333" s="14" t="s">
        <v>88</v>
      </c>
      <c r="AW333" s="14" t="s">
        <v>33</v>
      </c>
      <c r="AX333" s="14" t="s">
        <v>86</v>
      </c>
      <c r="AY333" s="253" t="s">
        <v>130</v>
      </c>
    </row>
    <row r="334" s="2" customFormat="1" ht="24.15" customHeight="1">
      <c r="A334" s="39"/>
      <c r="B334" s="40"/>
      <c r="C334" s="219" t="s">
        <v>418</v>
      </c>
      <c r="D334" s="219" t="s">
        <v>133</v>
      </c>
      <c r="E334" s="220" t="s">
        <v>419</v>
      </c>
      <c r="F334" s="221" t="s">
        <v>420</v>
      </c>
      <c r="G334" s="222" t="s">
        <v>136</v>
      </c>
      <c r="H334" s="223">
        <v>0.80000000000000004</v>
      </c>
      <c r="I334" s="224"/>
      <c r="J334" s="225">
        <f>ROUND(I334*H334,2)</f>
        <v>0</v>
      </c>
      <c r="K334" s="221" t="s">
        <v>137</v>
      </c>
      <c r="L334" s="45"/>
      <c r="M334" s="226" t="s">
        <v>1</v>
      </c>
      <c r="N334" s="227" t="s">
        <v>43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0.055</v>
      </c>
      <c r="T334" s="229">
        <f>S334*H334</f>
        <v>0.044000000000000004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306</v>
      </c>
      <c r="AT334" s="230" t="s">
        <v>133</v>
      </c>
      <c r="AU334" s="230" t="s">
        <v>88</v>
      </c>
      <c r="AY334" s="18" t="s">
        <v>130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86</v>
      </c>
      <c r="BK334" s="231">
        <f>ROUND(I334*H334,2)</f>
        <v>0</v>
      </c>
      <c r="BL334" s="18" t="s">
        <v>306</v>
      </c>
      <c r="BM334" s="230" t="s">
        <v>421</v>
      </c>
    </row>
    <row r="335" s="13" customFormat="1">
      <c r="A335" s="13"/>
      <c r="B335" s="232"/>
      <c r="C335" s="233"/>
      <c r="D335" s="234" t="s">
        <v>140</v>
      </c>
      <c r="E335" s="235" t="s">
        <v>1</v>
      </c>
      <c r="F335" s="236" t="s">
        <v>422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140</v>
      </c>
      <c r="AU335" s="242" t="s">
        <v>88</v>
      </c>
      <c r="AV335" s="13" t="s">
        <v>86</v>
      </c>
      <c r="AW335" s="13" t="s">
        <v>33</v>
      </c>
      <c r="AX335" s="13" t="s">
        <v>78</v>
      </c>
      <c r="AY335" s="242" t="s">
        <v>130</v>
      </c>
    </row>
    <row r="336" s="13" customFormat="1">
      <c r="A336" s="13"/>
      <c r="B336" s="232"/>
      <c r="C336" s="233"/>
      <c r="D336" s="234" t="s">
        <v>140</v>
      </c>
      <c r="E336" s="235" t="s">
        <v>1</v>
      </c>
      <c r="F336" s="236" t="s">
        <v>423</v>
      </c>
      <c r="G336" s="233"/>
      <c r="H336" s="235" t="s">
        <v>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140</v>
      </c>
      <c r="AU336" s="242" t="s">
        <v>88</v>
      </c>
      <c r="AV336" s="13" t="s">
        <v>86</v>
      </c>
      <c r="AW336" s="13" t="s">
        <v>33</v>
      </c>
      <c r="AX336" s="13" t="s">
        <v>78</v>
      </c>
      <c r="AY336" s="242" t="s">
        <v>130</v>
      </c>
    </row>
    <row r="337" s="14" customFormat="1">
      <c r="A337" s="14"/>
      <c r="B337" s="243"/>
      <c r="C337" s="244"/>
      <c r="D337" s="234" t="s">
        <v>140</v>
      </c>
      <c r="E337" s="245" t="s">
        <v>1</v>
      </c>
      <c r="F337" s="246" t="s">
        <v>424</v>
      </c>
      <c r="G337" s="244"/>
      <c r="H337" s="247">
        <v>0.64000000000000001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140</v>
      </c>
      <c r="AU337" s="253" t="s">
        <v>88</v>
      </c>
      <c r="AV337" s="14" t="s">
        <v>88</v>
      </c>
      <c r="AW337" s="14" t="s">
        <v>33</v>
      </c>
      <c r="AX337" s="14" t="s">
        <v>78</v>
      </c>
      <c r="AY337" s="253" t="s">
        <v>130</v>
      </c>
    </row>
    <row r="338" s="14" customFormat="1">
      <c r="A338" s="14"/>
      <c r="B338" s="243"/>
      <c r="C338" s="244"/>
      <c r="D338" s="234" t="s">
        <v>140</v>
      </c>
      <c r="E338" s="245" t="s">
        <v>1</v>
      </c>
      <c r="F338" s="246" t="s">
        <v>425</v>
      </c>
      <c r="G338" s="244"/>
      <c r="H338" s="247">
        <v>0.16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140</v>
      </c>
      <c r="AU338" s="253" t="s">
        <v>88</v>
      </c>
      <c r="AV338" s="14" t="s">
        <v>88</v>
      </c>
      <c r="AW338" s="14" t="s">
        <v>33</v>
      </c>
      <c r="AX338" s="14" t="s">
        <v>78</v>
      </c>
      <c r="AY338" s="253" t="s">
        <v>130</v>
      </c>
    </row>
    <row r="339" s="16" customFormat="1">
      <c r="A339" s="16"/>
      <c r="B339" s="265"/>
      <c r="C339" s="266"/>
      <c r="D339" s="234" t="s">
        <v>140</v>
      </c>
      <c r="E339" s="267" t="s">
        <v>1</v>
      </c>
      <c r="F339" s="268" t="s">
        <v>178</v>
      </c>
      <c r="G339" s="266"/>
      <c r="H339" s="269">
        <v>0.80000000000000004</v>
      </c>
      <c r="I339" s="270"/>
      <c r="J339" s="266"/>
      <c r="K339" s="266"/>
      <c r="L339" s="271"/>
      <c r="M339" s="272"/>
      <c r="N339" s="273"/>
      <c r="O339" s="273"/>
      <c r="P339" s="273"/>
      <c r="Q339" s="273"/>
      <c r="R339" s="273"/>
      <c r="S339" s="273"/>
      <c r="T339" s="274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75" t="s">
        <v>140</v>
      </c>
      <c r="AU339" s="275" t="s">
        <v>88</v>
      </c>
      <c r="AV339" s="16" t="s">
        <v>138</v>
      </c>
      <c r="AW339" s="16" t="s">
        <v>33</v>
      </c>
      <c r="AX339" s="16" t="s">
        <v>86</v>
      </c>
      <c r="AY339" s="275" t="s">
        <v>130</v>
      </c>
    </row>
    <row r="340" s="2" customFormat="1" ht="24.15" customHeight="1">
      <c r="A340" s="39"/>
      <c r="B340" s="40"/>
      <c r="C340" s="219" t="s">
        <v>426</v>
      </c>
      <c r="D340" s="219" t="s">
        <v>133</v>
      </c>
      <c r="E340" s="220" t="s">
        <v>427</v>
      </c>
      <c r="F340" s="221" t="s">
        <v>428</v>
      </c>
      <c r="G340" s="222" t="s">
        <v>136</v>
      </c>
      <c r="H340" s="223">
        <v>7</v>
      </c>
      <c r="I340" s="224"/>
      <c r="J340" s="225">
        <f>ROUND(I340*H340,2)</f>
        <v>0</v>
      </c>
      <c r="K340" s="221" t="s">
        <v>137</v>
      </c>
      <c r="L340" s="45"/>
      <c r="M340" s="226" t="s">
        <v>1</v>
      </c>
      <c r="N340" s="227" t="s">
        <v>43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0.183</v>
      </c>
      <c r="T340" s="229">
        <f>S340*H340</f>
        <v>1.2809999999999999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306</v>
      </c>
      <c r="AT340" s="230" t="s">
        <v>133</v>
      </c>
      <c r="AU340" s="230" t="s">
        <v>88</v>
      </c>
      <c r="AY340" s="18" t="s">
        <v>130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86</v>
      </c>
      <c r="BK340" s="231">
        <f>ROUND(I340*H340,2)</f>
        <v>0</v>
      </c>
      <c r="BL340" s="18" t="s">
        <v>306</v>
      </c>
      <c r="BM340" s="230" t="s">
        <v>429</v>
      </c>
    </row>
    <row r="341" s="13" customFormat="1">
      <c r="A341" s="13"/>
      <c r="B341" s="232"/>
      <c r="C341" s="233"/>
      <c r="D341" s="234" t="s">
        <v>140</v>
      </c>
      <c r="E341" s="235" t="s">
        <v>1</v>
      </c>
      <c r="F341" s="236" t="s">
        <v>149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140</v>
      </c>
      <c r="AU341" s="242" t="s">
        <v>88</v>
      </c>
      <c r="AV341" s="13" t="s">
        <v>86</v>
      </c>
      <c r="AW341" s="13" t="s">
        <v>33</v>
      </c>
      <c r="AX341" s="13" t="s">
        <v>78</v>
      </c>
      <c r="AY341" s="242" t="s">
        <v>130</v>
      </c>
    </row>
    <row r="342" s="13" customFormat="1">
      <c r="A342" s="13"/>
      <c r="B342" s="232"/>
      <c r="C342" s="233"/>
      <c r="D342" s="234" t="s">
        <v>140</v>
      </c>
      <c r="E342" s="235" t="s">
        <v>1</v>
      </c>
      <c r="F342" s="236" t="s">
        <v>150</v>
      </c>
      <c r="G342" s="233"/>
      <c r="H342" s="235" t="s">
        <v>1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140</v>
      </c>
      <c r="AU342" s="242" t="s">
        <v>88</v>
      </c>
      <c r="AV342" s="13" t="s">
        <v>86</v>
      </c>
      <c r="AW342" s="13" t="s">
        <v>33</v>
      </c>
      <c r="AX342" s="13" t="s">
        <v>78</v>
      </c>
      <c r="AY342" s="242" t="s">
        <v>130</v>
      </c>
    </row>
    <row r="343" s="14" customFormat="1">
      <c r="A343" s="14"/>
      <c r="B343" s="243"/>
      <c r="C343" s="244"/>
      <c r="D343" s="234" t="s">
        <v>140</v>
      </c>
      <c r="E343" s="245" t="s">
        <v>1</v>
      </c>
      <c r="F343" s="246" t="s">
        <v>151</v>
      </c>
      <c r="G343" s="244"/>
      <c r="H343" s="247">
        <v>4.1760000000000002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140</v>
      </c>
      <c r="AU343" s="253" t="s">
        <v>88</v>
      </c>
      <c r="AV343" s="14" t="s">
        <v>88</v>
      </c>
      <c r="AW343" s="14" t="s">
        <v>33</v>
      </c>
      <c r="AX343" s="14" t="s">
        <v>78</v>
      </c>
      <c r="AY343" s="253" t="s">
        <v>130</v>
      </c>
    </row>
    <row r="344" s="13" customFormat="1">
      <c r="A344" s="13"/>
      <c r="B344" s="232"/>
      <c r="C344" s="233"/>
      <c r="D344" s="234" t="s">
        <v>140</v>
      </c>
      <c r="E344" s="235" t="s">
        <v>1</v>
      </c>
      <c r="F344" s="236" t="s">
        <v>152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140</v>
      </c>
      <c r="AU344" s="242" t="s">
        <v>88</v>
      </c>
      <c r="AV344" s="13" t="s">
        <v>86</v>
      </c>
      <c r="AW344" s="13" t="s">
        <v>33</v>
      </c>
      <c r="AX344" s="13" t="s">
        <v>78</v>
      </c>
      <c r="AY344" s="242" t="s">
        <v>130</v>
      </c>
    </row>
    <row r="345" s="14" customFormat="1">
      <c r="A345" s="14"/>
      <c r="B345" s="243"/>
      <c r="C345" s="244"/>
      <c r="D345" s="234" t="s">
        <v>140</v>
      </c>
      <c r="E345" s="245" t="s">
        <v>1</v>
      </c>
      <c r="F345" s="246" t="s">
        <v>153</v>
      </c>
      <c r="G345" s="244"/>
      <c r="H345" s="247">
        <v>2.556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140</v>
      </c>
      <c r="AU345" s="253" t="s">
        <v>88</v>
      </c>
      <c r="AV345" s="14" t="s">
        <v>88</v>
      </c>
      <c r="AW345" s="14" t="s">
        <v>33</v>
      </c>
      <c r="AX345" s="14" t="s">
        <v>78</v>
      </c>
      <c r="AY345" s="253" t="s">
        <v>130</v>
      </c>
    </row>
    <row r="346" s="14" customFormat="1">
      <c r="A346" s="14"/>
      <c r="B346" s="243"/>
      <c r="C346" s="244"/>
      <c r="D346" s="234" t="s">
        <v>140</v>
      </c>
      <c r="E346" s="245" t="s">
        <v>1</v>
      </c>
      <c r="F346" s="246" t="s">
        <v>154</v>
      </c>
      <c r="G346" s="244"/>
      <c r="H346" s="247">
        <v>0.26800000000000002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140</v>
      </c>
      <c r="AU346" s="253" t="s">
        <v>88</v>
      </c>
      <c r="AV346" s="14" t="s">
        <v>88</v>
      </c>
      <c r="AW346" s="14" t="s">
        <v>33</v>
      </c>
      <c r="AX346" s="14" t="s">
        <v>78</v>
      </c>
      <c r="AY346" s="253" t="s">
        <v>130</v>
      </c>
    </row>
    <row r="347" s="16" customFormat="1">
      <c r="A347" s="16"/>
      <c r="B347" s="265"/>
      <c r="C347" s="266"/>
      <c r="D347" s="234" t="s">
        <v>140</v>
      </c>
      <c r="E347" s="267" t="s">
        <v>1</v>
      </c>
      <c r="F347" s="268" t="s">
        <v>178</v>
      </c>
      <c r="G347" s="266"/>
      <c r="H347" s="269">
        <v>7</v>
      </c>
      <c r="I347" s="270"/>
      <c r="J347" s="266"/>
      <c r="K347" s="266"/>
      <c r="L347" s="271"/>
      <c r="M347" s="272"/>
      <c r="N347" s="273"/>
      <c r="O347" s="273"/>
      <c r="P347" s="273"/>
      <c r="Q347" s="273"/>
      <c r="R347" s="273"/>
      <c r="S347" s="273"/>
      <c r="T347" s="274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75" t="s">
        <v>140</v>
      </c>
      <c r="AU347" s="275" t="s">
        <v>88</v>
      </c>
      <c r="AV347" s="16" t="s">
        <v>138</v>
      </c>
      <c r="AW347" s="16" t="s">
        <v>33</v>
      </c>
      <c r="AX347" s="16" t="s">
        <v>86</v>
      </c>
      <c r="AY347" s="275" t="s">
        <v>130</v>
      </c>
    </row>
    <row r="348" s="2" customFormat="1" ht="24.15" customHeight="1">
      <c r="A348" s="39"/>
      <c r="B348" s="40"/>
      <c r="C348" s="219" t="s">
        <v>430</v>
      </c>
      <c r="D348" s="219" t="s">
        <v>133</v>
      </c>
      <c r="E348" s="220" t="s">
        <v>431</v>
      </c>
      <c r="F348" s="221" t="s">
        <v>432</v>
      </c>
      <c r="G348" s="222" t="s">
        <v>136</v>
      </c>
      <c r="H348" s="223">
        <v>2.7999999999999998</v>
      </c>
      <c r="I348" s="224"/>
      <c r="J348" s="225">
        <f>ROUND(I348*H348,2)</f>
        <v>0</v>
      </c>
      <c r="K348" s="221" t="s">
        <v>137</v>
      </c>
      <c r="L348" s="45"/>
      <c r="M348" s="226" t="s">
        <v>1</v>
      </c>
      <c r="N348" s="227" t="s">
        <v>43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0.041000000000000002</v>
      </c>
      <c r="T348" s="229">
        <f>S348*H348</f>
        <v>0.1148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306</v>
      </c>
      <c r="AT348" s="230" t="s">
        <v>133</v>
      </c>
      <c r="AU348" s="230" t="s">
        <v>88</v>
      </c>
      <c r="AY348" s="18" t="s">
        <v>130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86</v>
      </c>
      <c r="BK348" s="231">
        <f>ROUND(I348*H348,2)</f>
        <v>0</v>
      </c>
      <c r="BL348" s="18" t="s">
        <v>306</v>
      </c>
      <c r="BM348" s="230" t="s">
        <v>433</v>
      </c>
    </row>
    <row r="349" s="13" customFormat="1">
      <c r="A349" s="13"/>
      <c r="B349" s="232"/>
      <c r="C349" s="233"/>
      <c r="D349" s="234" t="s">
        <v>140</v>
      </c>
      <c r="E349" s="235" t="s">
        <v>1</v>
      </c>
      <c r="F349" s="236" t="s">
        <v>434</v>
      </c>
      <c r="G349" s="233"/>
      <c r="H349" s="235" t="s">
        <v>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140</v>
      </c>
      <c r="AU349" s="242" t="s">
        <v>88</v>
      </c>
      <c r="AV349" s="13" t="s">
        <v>86</v>
      </c>
      <c r="AW349" s="13" t="s">
        <v>33</v>
      </c>
      <c r="AX349" s="13" t="s">
        <v>78</v>
      </c>
      <c r="AY349" s="242" t="s">
        <v>130</v>
      </c>
    </row>
    <row r="350" s="14" customFormat="1">
      <c r="A350" s="14"/>
      <c r="B350" s="243"/>
      <c r="C350" s="244"/>
      <c r="D350" s="234" t="s">
        <v>140</v>
      </c>
      <c r="E350" s="245" t="s">
        <v>1</v>
      </c>
      <c r="F350" s="246" t="s">
        <v>435</v>
      </c>
      <c r="G350" s="244"/>
      <c r="H350" s="247">
        <v>1.2749999999999999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140</v>
      </c>
      <c r="AU350" s="253" t="s">
        <v>88</v>
      </c>
      <c r="AV350" s="14" t="s">
        <v>88</v>
      </c>
      <c r="AW350" s="14" t="s">
        <v>33</v>
      </c>
      <c r="AX350" s="14" t="s">
        <v>78</v>
      </c>
      <c r="AY350" s="253" t="s">
        <v>130</v>
      </c>
    </row>
    <row r="351" s="13" customFormat="1">
      <c r="A351" s="13"/>
      <c r="B351" s="232"/>
      <c r="C351" s="233"/>
      <c r="D351" s="234" t="s">
        <v>140</v>
      </c>
      <c r="E351" s="235" t="s">
        <v>1</v>
      </c>
      <c r="F351" s="236" t="s">
        <v>436</v>
      </c>
      <c r="G351" s="233"/>
      <c r="H351" s="235" t="s">
        <v>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140</v>
      </c>
      <c r="AU351" s="242" t="s">
        <v>88</v>
      </c>
      <c r="AV351" s="13" t="s">
        <v>86</v>
      </c>
      <c r="AW351" s="13" t="s">
        <v>33</v>
      </c>
      <c r="AX351" s="13" t="s">
        <v>78</v>
      </c>
      <c r="AY351" s="242" t="s">
        <v>130</v>
      </c>
    </row>
    <row r="352" s="14" customFormat="1">
      <c r="A352" s="14"/>
      <c r="B352" s="243"/>
      <c r="C352" s="244"/>
      <c r="D352" s="234" t="s">
        <v>140</v>
      </c>
      <c r="E352" s="245" t="s">
        <v>1</v>
      </c>
      <c r="F352" s="246" t="s">
        <v>437</v>
      </c>
      <c r="G352" s="244"/>
      <c r="H352" s="247">
        <v>1.44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140</v>
      </c>
      <c r="AU352" s="253" t="s">
        <v>88</v>
      </c>
      <c r="AV352" s="14" t="s">
        <v>88</v>
      </c>
      <c r="AW352" s="14" t="s">
        <v>33</v>
      </c>
      <c r="AX352" s="14" t="s">
        <v>78</v>
      </c>
      <c r="AY352" s="253" t="s">
        <v>130</v>
      </c>
    </row>
    <row r="353" s="14" customFormat="1">
      <c r="A353" s="14"/>
      <c r="B353" s="243"/>
      <c r="C353" s="244"/>
      <c r="D353" s="234" t="s">
        <v>140</v>
      </c>
      <c r="E353" s="245" t="s">
        <v>1</v>
      </c>
      <c r="F353" s="246" t="s">
        <v>438</v>
      </c>
      <c r="G353" s="244"/>
      <c r="H353" s="247">
        <v>0.085000000000000006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140</v>
      </c>
      <c r="AU353" s="253" t="s">
        <v>88</v>
      </c>
      <c r="AV353" s="14" t="s">
        <v>88</v>
      </c>
      <c r="AW353" s="14" t="s">
        <v>33</v>
      </c>
      <c r="AX353" s="14" t="s">
        <v>78</v>
      </c>
      <c r="AY353" s="253" t="s">
        <v>130</v>
      </c>
    </row>
    <row r="354" s="16" customFormat="1">
      <c r="A354" s="16"/>
      <c r="B354" s="265"/>
      <c r="C354" s="266"/>
      <c r="D354" s="234" t="s">
        <v>140</v>
      </c>
      <c r="E354" s="267" t="s">
        <v>1</v>
      </c>
      <c r="F354" s="268" t="s">
        <v>178</v>
      </c>
      <c r="G354" s="266"/>
      <c r="H354" s="269">
        <v>2.7999999999999998</v>
      </c>
      <c r="I354" s="270"/>
      <c r="J354" s="266"/>
      <c r="K354" s="266"/>
      <c r="L354" s="271"/>
      <c r="M354" s="272"/>
      <c r="N354" s="273"/>
      <c r="O354" s="273"/>
      <c r="P354" s="273"/>
      <c r="Q354" s="273"/>
      <c r="R354" s="273"/>
      <c r="S354" s="273"/>
      <c r="T354" s="274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75" t="s">
        <v>140</v>
      </c>
      <c r="AU354" s="275" t="s">
        <v>88</v>
      </c>
      <c r="AV354" s="16" t="s">
        <v>138</v>
      </c>
      <c r="AW354" s="16" t="s">
        <v>33</v>
      </c>
      <c r="AX354" s="16" t="s">
        <v>86</v>
      </c>
      <c r="AY354" s="275" t="s">
        <v>130</v>
      </c>
    </row>
    <row r="355" s="2" customFormat="1" ht="24.15" customHeight="1">
      <c r="A355" s="39"/>
      <c r="B355" s="40"/>
      <c r="C355" s="219" t="s">
        <v>439</v>
      </c>
      <c r="D355" s="219" t="s">
        <v>133</v>
      </c>
      <c r="E355" s="220" t="s">
        <v>440</v>
      </c>
      <c r="F355" s="221" t="s">
        <v>441</v>
      </c>
      <c r="G355" s="222" t="s">
        <v>136</v>
      </c>
      <c r="H355" s="223">
        <v>1.44</v>
      </c>
      <c r="I355" s="224"/>
      <c r="J355" s="225">
        <f>ROUND(I355*H355,2)</f>
        <v>0</v>
      </c>
      <c r="K355" s="221" t="s">
        <v>137</v>
      </c>
      <c r="L355" s="45"/>
      <c r="M355" s="226" t="s">
        <v>1</v>
      </c>
      <c r="N355" s="227" t="s">
        <v>43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0.031</v>
      </c>
      <c r="T355" s="229">
        <f>S355*H355</f>
        <v>0.044639999999999999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306</v>
      </c>
      <c r="AT355" s="230" t="s">
        <v>133</v>
      </c>
      <c r="AU355" s="230" t="s">
        <v>88</v>
      </c>
      <c r="AY355" s="18" t="s">
        <v>130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86</v>
      </c>
      <c r="BK355" s="231">
        <f>ROUND(I355*H355,2)</f>
        <v>0</v>
      </c>
      <c r="BL355" s="18" t="s">
        <v>306</v>
      </c>
      <c r="BM355" s="230" t="s">
        <v>442</v>
      </c>
    </row>
    <row r="356" s="13" customFormat="1">
      <c r="A356" s="13"/>
      <c r="B356" s="232"/>
      <c r="C356" s="233"/>
      <c r="D356" s="234" t="s">
        <v>140</v>
      </c>
      <c r="E356" s="235" t="s">
        <v>1</v>
      </c>
      <c r="F356" s="236" t="s">
        <v>443</v>
      </c>
      <c r="G356" s="233"/>
      <c r="H356" s="235" t="s">
        <v>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140</v>
      </c>
      <c r="AU356" s="242" t="s">
        <v>88</v>
      </c>
      <c r="AV356" s="13" t="s">
        <v>86</v>
      </c>
      <c r="AW356" s="13" t="s">
        <v>33</v>
      </c>
      <c r="AX356" s="13" t="s">
        <v>78</v>
      </c>
      <c r="AY356" s="242" t="s">
        <v>130</v>
      </c>
    </row>
    <row r="357" s="14" customFormat="1">
      <c r="A357" s="14"/>
      <c r="B357" s="243"/>
      <c r="C357" s="244"/>
      <c r="D357" s="234" t="s">
        <v>140</v>
      </c>
      <c r="E357" s="245" t="s">
        <v>1</v>
      </c>
      <c r="F357" s="246" t="s">
        <v>444</v>
      </c>
      <c r="G357" s="244"/>
      <c r="H357" s="247">
        <v>1.44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140</v>
      </c>
      <c r="AU357" s="253" t="s">
        <v>88</v>
      </c>
      <c r="AV357" s="14" t="s">
        <v>88</v>
      </c>
      <c r="AW357" s="14" t="s">
        <v>33</v>
      </c>
      <c r="AX357" s="14" t="s">
        <v>86</v>
      </c>
      <c r="AY357" s="253" t="s">
        <v>130</v>
      </c>
    </row>
    <row r="358" s="2" customFormat="1" ht="24.15" customHeight="1">
      <c r="A358" s="39"/>
      <c r="B358" s="40"/>
      <c r="C358" s="219" t="s">
        <v>445</v>
      </c>
      <c r="D358" s="219" t="s">
        <v>133</v>
      </c>
      <c r="E358" s="220" t="s">
        <v>446</v>
      </c>
      <c r="F358" s="221" t="s">
        <v>447</v>
      </c>
      <c r="G358" s="222" t="s">
        <v>136</v>
      </c>
      <c r="H358" s="223">
        <v>4.0499999999999998</v>
      </c>
      <c r="I358" s="224"/>
      <c r="J358" s="225">
        <f>ROUND(I358*H358,2)</f>
        <v>0</v>
      </c>
      <c r="K358" s="221" t="s">
        <v>1</v>
      </c>
      <c r="L358" s="45"/>
      <c r="M358" s="226" t="s">
        <v>1</v>
      </c>
      <c r="N358" s="227" t="s">
        <v>43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0.027</v>
      </c>
      <c r="T358" s="229">
        <f>S358*H358</f>
        <v>0.10934999999999999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306</v>
      </c>
      <c r="AT358" s="230" t="s">
        <v>133</v>
      </c>
      <c r="AU358" s="230" t="s">
        <v>88</v>
      </c>
      <c r="AY358" s="18" t="s">
        <v>130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86</v>
      </c>
      <c r="BK358" s="231">
        <f>ROUND(I358*H358,2)</f>
        <v>0</v>
      </c>
      <c r="BL358" s="18" t="s">
        <v>306</v>
      </c>
      <c r="BM358" s="230" t="s">
        <v>448</v>
      </c>
    </row>
    <row r="359" s="13" customFormat="1">
      <c r="A359" s="13"/>
      <c r="B359" s="232"/>
      <c r="C359" s="233"/>
      <c r="D359" s="234" t="s">
        <v>140</v>
      </c>
      <c r="E359" s="235" t="s">
        <v>1</v>
      </c>
      <c r="F359" s="236" t="s">
        <v>449</v>
      </c>
      <c r="G359" s="233"/>
      <c r="H359" s="235" t="s">
        <v>1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140</v>
      </c>
      <c r="AU359" s="242" t="s">
        <v>88</v>
      </c>
      <c r="AV359" s="13" t="s">
        <v>86</v>
      </c>
      <c r="AW359" s="13" t="s">
        <v>33</v>
      </c>
      <c r="AX359" s="13" t="s">
        <v>78</v>
      </c>
      <c r="AY359" s="242" t="s">
        <v>130</v>
      </c>
    </row>
    <row r="360" s="13" customFormat="1">
      <c r="A360" s="13"/>
      <c r="B360" s="232"/>
      <c r="C360" s="233"/>
      <c r="D360" s="234" t="s">
        <v>140</v>
      </c>
      <c r="E360" s="235" t="s">
        <v>1</v>
      </c>
      <c r="F360" s="236" t="s">
        <v>450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140</v>
      </c>
      <c r="AU360" s="242" t="s">
        <v>88</v>
      </c>
      <c r="AV360" s="13" t="s">
        <v>86</v>
      </c>
      <c r="AW360" s="13" t="s">
        <v>33</v>
      </c>
      <c r="AX360" s="13" t="s">
        <v>78</v>
      </c>
      <c r="AY360" s="242" t="s">
        <v>130</v>
      </c>
    </row>
    <row r="361" s="13" customFormat="1">
      <c r="A361" s="13"/>
      <c r="B361" s="232"/>
      <c r="C361" s="233"/>
      <c r="D361" s="234" t="s">
        <v>140</v>
      </c>
      <c r="E361" s="235" t="s">
        <v>1</v>
      </c>
      <c r="F361" s="236" t="s">
        <v>451</v>
      </c>
      <c r="G361" s="233"/>
      <c r="H361" s="235" t="s">
        <v>1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140</v>
      </c>
      <c r="AU361" s="242" t="s">
        <v>88</v>
      </c>
      <c r="AV361" s="13" t="s">
        <v>86</v>
      </c>
      <c r="AW361" s="13" t="s">
        <v>33</v>
      </c>
      <c r="AX361" s="13" t="s">
        <v>78</v>
      </c>
      <c r="AY361" s="242" t="s">
        <v>130</v>
      </c>
    </row>
    <row r="362" s="13" customFormat="1">
      <c r="A362" s="13"/>
      <c r="B362" s="232"/>
      <c r="C362" s="233"/>
      <c r="D362" s="234" t="s">
        <v>140</v>
      </c>
      <c r="E362" s="235" t="s">
        <v>1</v>
      </c>
      <c r="F362" s="236" t="s">
        <v>452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140</v>
      </c>
      <c r="AU362" s="242" t="s">
        <v>88</v>
      </c>
      <c r="AV362" s="13" t="s">
        <v>86</v>
      </c>
      <c r="AW362" s="13" t="s">
        <v>33</v>
      </c>
      <c r="AX362" s="13" t="s">
        <v>78</v>
      </c>
      <c r="AY362" s="242" t="s">
        <v>130</v>
      </c>
    </row>
    <row r="363" s="14" customFormat="1">
      <c r="A363" s="14"/>
      <c r="B363" s="243"/>
      <c r="C363" s="244"/>
      <c r="D363" s="234" t="s">
        <v>140</v>
      </c>
      <c r="E363" s="245" t="s">
        <v>1</v>
      </c>
      <c r="F363" s="246" t="s">
        <v>453</v>
      </c>
      <c r="G363" s="244"/>
      <c r="H363" s="247">
        <v>4.0499999999999998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140</v>
      </c>
      <c r="AU363" s="253" t="s">
        <v>88</v>
      </c>
      <c r="AV363" s="14" t="s">
        <v>88</v>
      </c>
      <c r="AW363" s="14" t="s">
        <v>33</v>
      </c>
      <c r="AX363" s="14" t="s">
        <v>86</v>
      </c>
      <c r="AY363" s="253" t="s">
        <v>130</v>
      </c>
    </row>
    <row r="364" s="13" customFormat="1">
      <c r="A364" s="13"/>
      <c r="B364" s="232"/>
      <c r="C364" s="233"/>
      <c r="D364" s="234" t="s">
        <v>140</v>
      </c>
      <c r="E364" s="235" t="s">
        <v>1</v>
      </c>
      <c r="F364" s="236" t="s">
        <v>36</v>
      </c>
      <c r="G364" s="233"/>
      <c r="H364" s="235" t="s">
        <v>1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140</v>
      </c>
      <c r="AU364" s="242" t="s">
        <v>88</v>
      </c>
      <c r="AV364" s="13" t="s">
        <v>86</v>
      </c>
      <c r="AW364" s="13" t="s">
        <v>33</v>
      </c>
      <c r="AX364" s="13" t="s">
        <v>78</v>
      </c>
      <c r="AY364" s="242" t="s">
        <v>130</v>
      </c>
    </row>
    <row r="365" s="13" customFormat="1">
      <c r="A365" s="13"/>
      <c r="B365" s="232"/>
      <c r="C365" s="233"/>
      <c r="D365" s="234" t="s">
        <v>140</v>
      </c>
      <c r="E365" s="235" t="s">
        <v>1</v>
      </c>
      <c r="F365" s="236" t="s">
        <v>454</v>
      </c>
      <c r="G365" s="233"/>
      <c r="H365" s="235" t="s">
        <v>1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140</v>
      </c>
      <c r="AU365" s="242" t="s">
        <v>88</v>
      </c>
      <c r="AV365" s="13" t="s">
        <v>86</v>
      </c>
      <c r="AW365" s="13" t="s">
        <v>33</v>
      </c>
      <c r="AX365" s="13" t="s">
        <v>78</v>
      </c>
      <c r="AY365" s="242" t="s">
        <v>130</v>
      </c>
    </row>
    <row r="366" s="13" customFormat="1">
      <c r="A366" s="13"/>
      <c r="B366" s="232"/>
      <c r="C366" s="233"/>
      <c r="D366" s="234" t="s">
        <v>140</v>
      </c>
      <c r="E366" s="235" t="s">
        <v>1</v>
      </c>
      <c r="F366" s="236" t="s">
        <v>455</v>
      </c>
      <c r="G366" s="233"/>
      <c r="H366" s="235" t="s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140</v>
      </c>
      <c r="AU366" s="242" t="s">
        <v>88</v>
      </c>
      <c r="AV366" s="13" t="s">
        <v>86</v>
      </c>
      <c r="AW366" s="13" t="s">
        <v>33</v>
      </c>
      <c r="AX366" s="13" t="s">
        <v>78</v>
      </c>
      <c r="AY366" s="242" t="s">
        <v>130</v>
      </c>
    </row>
    <row r="367" s="2" customFormat="1" ht="24.15" customHeight="1">
      <c r="A367" s="39"/>
      <c r="B367" s="40"/>
      <c r="C367" s="219" t="s">
        <v>456</v>
      </c>
      <c r="D367" s="219" t="s">
        <v>133</v>
      </c>
      <c r="E367" s="220" t="s">
        <v>457</v>
      </c>
      <c r="F367" s="221" t="s">
        <v>458</v>
      </c>
      <c r="G367" s="222" t="s">
        <v>136</v>
      </c>
      <c r="H367" s="223">
        <v>2.73</v>
      </c>
      <c r="I367" s="224"/>
      <c r="J367" s="225">
        <f>ROUND(I367*H367,2)</f>
        <v>0</v>
      </c>
      <c r="K367" s="221" t="s">
        <v>1</v>
      </c>
      <c r="L367" s="45"/>
      <c r="M367" s="226" t="s">
        <v>1</v>
      </c>
      <c r="N367" s="227" t="s">
        <v>43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0.02</v>
      </c>
      <c r="T367" s="229">
        <f>S367*H367</f>
        <v>0.054600000000000003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306</v>
      </c>
      <c r="AT367" s="230" t="s">
        <v>133</v>
      </c>
      <c r="AU367" s="230" t="s">
        <v>88</v>
      </c>
      <c r="AY367" s="18" t="s">
        <v>130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86</v>
      </c>
      <c r="BK367" s="231">
        <f>ROUND(I367*H367,2)</f>
        <v>0</v>
      </c>
      <c r="BL367" s="18" t="s">
        <v>306</v>
      </c>
      <c r="BM367" s="230" t="s">
        <v>459</v>
      </c>
    </row>
    <row r="368" s="13" customFormat="1">
      <c r="A368" s="13"/>
      <c r="B368" s="232"/>
      <c r="C368" s="233"/>
      <c r="D368" s="234" t="s">
        <v>140</v>
      </c>
      <c r="E368" s="235" t="s">
        <v>1</v>
      </c>
      <c r="F368" s="236" t="s">
        <v>460</v>
      </c>
      <c r="G368" s="233"/>
      <c r="H368" s="235" t="s">
        <v>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140</v>
      </c>
      <c r="AU368" s="242" t="s">
        <v>88</v>
      </c>
      <c r="AV368" s="13" t="s">
        <v>86</v>
      </c>
      <c r="AW368" s="13" t="s">
        <v>33</v>
      </c>
      <c r="AX368" s="13" t="s">
        <v>78</v>
      </c>
      <c r="AY368" s="242" t="s">
        <v>130</v>
      </c>
    </row>
    <row r="369" s="13" customFormat="1">
      <c r="A369" s="13"/>
      <c r="B369" s="232"/>
      <c r="C369" s="233"/>
      <c r="D369" s="234" t="s">
        <v>140</v>
      </c>
      <c r="E369" s="235" t="s">
        <v>1</v>
      </c>
      <c r="F369" s="236" t="s">
        <v>461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140</v>
      </c>
      <c r="AU369" s="242" t="s">
        <v>88</v>
      </c>
      <c r="AV369" s="13" t="s">
        <v>86</v>
      </c>
      <c r="AW369" s="13" t="s">
        <v>33</v>
      </c>
      <c r="AX369" s="13" t="s">
        <v>78</v>
      </c>
      <c r="AY369" s="242" t="s">
        <v>130</v>
      </c>
    </row>
    <row r="370" s="13" customFormat="1">
      <c r="A370" s="13"/>
      <c r="B370" s="232"/>
      <c r="C370" s="233"/>
      <c r="D370" s="234" t="s">
        <v>140</v>
      </c>
      <c r="E370" s="235" t="s">
        <v>1</v>
      </c>
      <c r="F370" s="236" t="s">
        <v>462</v>
      </c>
      <c r="G370" s="233"/>
      <c r="H370" s="235" t="s">
        <v>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140</v>
      </c>
      <c r="AU370" s="242" t="s">
        <v>88</v>
      </c>
      <c r="AV370" s="13" t="s">
        <v>86</v>
      </c>
      <c r="AW370" s="13" t="s">
        <v>33</v>
      </c>
      <c r="AX370" s="13" t="s">
        <v>78</v>
      </c>
      <c r="AY370" s="242" t="s">
        <v>130</v>
      </c>
    </row>
    <row r="371" s="13" customFormat="1">
      <c r="A371" s="13"/>
      <c r="B371" s="232"/>
      <c r="C371" s="233"/>
      <c r="D371" s="234" t="s">
        <v>140</v>
      </c>
      <c r="E371" s="235" t="s">
        <v>1</v>
      </c>
      <c r="F371" s="236" t="s">
        <v>450</v>
      </c>
      <c r="G371" s="233"/>
      <c r="H371" s="235" t="s">
        <v>1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140</v>
      </c>
      <c r="AU371" s="242" t="s">
        <v>88</v>
      </c>
      <c r="AV371" s="13" t="s">
        <v>86</v>
      </c>
      <c r="AW371" s="13" t="s">
        <v>33</v>
      </c>
      <c r="AX371" s="13" t="s">
        <v>78</v>
      </c>
      <c r="AY371" s="242" t="s">
        <v>130</v>
      </c>
    </row>
    <row r="372" s="13" customFormat="1">
      <c r="A372" s="13"/>
      <c r="B372" s="232"/>
      <c r="C372" s="233"/>
      <c r="D372" s="234" t="s">
        <v>140</v>
      </c>
      <c r="E372" s="235" t="s">
        <v>1</v>
      </c>
      <c r="F372" s="236" t="s">
        <v>451</v>
      </c>
      <c r="G372" s="233"/>
      <c r="H372" s="235" t="s">
        <v>1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140</v>
      </c>
      <c r="AU372" s="242" t="s">
        <v>88</v>
      </c>
      <c r="AV372" s="13" t="s">
        <v>86</v>
      </c>
      <c r="AW372" s="13" t="s">
        <v>33</v>
      </c>
      <c r="AX372" s="13" t="s">
        <v>78</v>
      </c>
      <c r="AY372" s="242" t="s">
        <v>130</v>
      </c>
    </row>
    <row r="373" s="13" customFormat="1">
      <c r="A373" s="13"/>
      <c r="B373" s="232"/>
      <c r="C373" s="233"/>
      <c r="D373" s="234" t="s">
        <v>140</v>
      </c>
      <c r="E373" s="235" t="s">
        <v>1</v>
      </c>
      <c r="F373" s="236" t="s">
        <v>463</v>
      </c>
      <c r="G373" s="233"/>
      <c r="H373" s="235" t="s">
        <v>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140</v>
      </c>
      <c r="AU373" s="242" t="s">
        <v>88</v>
      </c>
      <c r="AV373" s="13" t="s">
        <v>86</v>
      </c>
      <c r="AW373" s="13" t="s">
        <v>33</v>
      </c>
      <c r="AX373" s="13" t="s">
        <v>78</v>
      </c>
      <c r="AY373" s="242" t="s">
        <v>130</v>
      </c>
    </row>
    <row r="374" s="14" customFormat="1">
      <c r="A374" s="14"/>
      <c r="B374" s="243"/>
      <c r="C374" s="244"/>
      <c r="D374" s="234" t="s">
        <v>140</v>
      </c>
      <c r="E374" s="245" t="s">
        <v>1</v>
      </c>
      <c r="F374" s="246" t="s">
        <v>464</v>
      </c>
      <c r="G374" s="244"/>
      <c r="H374" s="247">
        <v>1.9199999999999999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140</v>
      </c>
      <c r="AU374" s="253" t="s">
        <v>88</v>
      </c>
      <c r="AV374" s="14" t="s">
        <v>88</v>
      </c>
      <c r="AW374" s="14" t="s">
        <v>33</v>
      </c>
      <c r="AX374" s="14" t="s">
        <v>78</v>
      </c>
      <c r="AY374" s="253" t="s">
        <v>130</v>
      </c>
    </row>
    <row r="375" s="13" customFormat="1">
      <c r="A375" s="13"/>
      <c r="B375" s="232"/>
      <c r="C375" s="233"/>
      <c r="D375" s="234" t="s">
        <v>140</v>
      </c>
      <c r="E375" s="235" t="s">
        <v>1</v>
      </c>
      <c r="F375" s="236" t="s">
        <v>465</v>
      </c>
      <c r="G375" s="233"/>
      <c r="H375" s="235" t="s">
        <v>1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140</v>
      </c>
      <c r="AU375" s="242" t="s">
        <v>88</v>
      </c>
      <c r="AV375" s="13" t="s">
        <v>86</v>
      </c>
      <c r="AW375" s="13" t="s">
        <v>33</v>
      </c>
      <c r="AX375" s="13" t="s">
        <v>78</v>
      </c>
      <c r="AY375" s="242" t="s">
        <v>130</v>
      </c>
    </row>
    <row r="376" s="14" customFormat="1">
      <c r="A376" s="14"/>
      <c r="B376" s="243"/>
      <c r="C376" s="244"/>
      <c r="D376" s="234" t="s">
        <v>140</v>
      </c>
      <c r="E376" s="245" t="s">
        <v>1</v>
      </c>
      <c r="F376" s="246" t="s">
        <v>466</v>
      </c>
      <c r="G376" s="244"/>
      <c r="H376" s="247">
        <v>0.81000000000000005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140</v>
      </c>
      <c r="AU376" s="253" t="s">
        <v>88</v>
      </c>
      <c r="AV376" s="14" t="s">
        <v>88</v>
      </c>
      <c r="AW376" s="14" t="s">
        <v>33</v>
      </c>
      <c r="AX376" s="14" t="s">
        <v>78</v>
      </c>
      <c r="AY376" s="253" t="s">
        <v>130</v>
      </c>
    </row>
    <row r="377" s="16" customFormat="1">
      <c r="A377" s="16"/>
      <c r="B377" s="265"/>
      <c r="C377" s="266"/>
      <c r="D377" s="234" t="s">
        <v>140</v>
      </c>
      <c r="E377" s="267" t="s">
        <v>1</v>
      </c>
      <c r="F377" s="268" t="s">
        <v>178</v>
      </c>
      <c r="G377" s="266"/>
      <c r="H377" s="269">
        <v>2.73</v>
      </c>
      <c r="I377" s="270"/>
      <c r="J377" s="266"/>
      <c r="K377" s="266"/>
      <c r="L377" s="271"/>
      <c r="M377" s="272"/>
      <c r="N377" s="273"/>
      <c r="O377" s="273"/>
      <c r="P377" s="273"/>
      <c r="Q377" s="273"/>
      <c r="R377" s="273"/>
      <c r="S377" s="273"/>
      <c r="T377" s="274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75" t="s">
        <v>140</v>
      </c>
      <c r="AU377" s="275" t="s">
        <v>88</v>
      </c>
      <c r="AV377" s="16" t="s">
        <v>138</v>
      </c>
      <c r="AW377" s="16" t="s">
        <v>33</v>
      </c>
      <c r="AX377" s="16" t="s">
        <v>86</v>
      </c>
      <c r="AY377" s="275" t="s">
        <v>130</v>
      </c>
    </row>
    <row r="378" s="13" customFormat="1">
      <c r="A378" s="13"/>
      <c r="B378" s="232"/>
      <c r="C378" s="233"/>
      <c r="D378" s="234" t="s">
        <v>140</v>
      </c>
      <c r="E378" s="235" t="s">
        <v>1</v>
      </c>
      <c r="F378" s="236" t="s">
        <v>36</v>
      </c>
      <c r="G378" s="233"/>
      <c r="H378" s="235" t="s">
        <v>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140</v>
      </c>
      <c r="AU378" s="242" t="s">
        <v>88</v>
      </c>
      <c r="AV378" s="13" t="s">
        <v>86</v>
      </c>
      <c r="AW378" s="13" t="s">
        <v>33</v>
      </c>
      <c r="AX378" s="13" t="s">
        <v>78</v>
      </c>
      <c r="AY378" s="242" t="s">
        <v>130</v>
      </c>
    </row>
    <row r="379" s="13" customFormat="1">
      <c r="A379" s="13"/>
      <c r="B379" s="232"/>
      <c r="C379" s="233"/>
      <c r="D379" s="234" t="s">
        <v>140</v>
      </c>
      <c r="E379" s="235" t="s">
        <v>1</v>
      </c>
      <c r="F379" s="236" t="s">
        <v>454</v>
      </c>
      <c r="G379" s="233"/>
      <c r="H379" s="235" t="s">
        <v>1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140</v>
      </c>
      <c r="AU379" s="242" t="s">
        <v>88</v>
      </c>
      <c r="AV379" s="13" t="s">
        <v>86</v>
      </c>
      <c r="AW379" s="13" t="s">
        <v>33</v>
      </c>
      <c r="AX379" s="13" t="s">
        <v>78</v>
      </c>
      <c r="AY379" s="242" t="s">
        <v>130</v>
      </c>
    </row>
    <row r="380" s="13" customFormat="1">
      <c r="A380" s="13"/>
      <c r="B380" s="232"/>
      <c r="C380" s="233"/>
      <c r="D380" s="234" t="s">
        <v>140</v>
      </c>
      <c r="E380" s="235" t="s">
        <v>1</v>
      </c>
      <c r="F380" s="236" t="s">
        <v>455</v>
      </c>
      <c r="G380" s="233"/>
      <c r="H380" s="235" t="s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140</v>
      </c>
      <c r="AU380" s="242" t="s">
        <v>88</v>
      </c>
      <c r="AV380" s="13" t="s">
        <v>86</v>
      </c>
      <c r="AW380" s="13" t="s">
        <v>33</v>
      </c>
      <c r="AX380" s="13" t="s">
        <v>78</v>
      </c>
      <c r="AY380" s="242" t="s">
        <v>130</v>
      </c>
    </row>
    <row r="381" s="2" customFormat="1" ht="24.15" customHeight="1">
      <c r="A381" s="39"/>
      <c r="B381" s="40"/>
      <c r="C381" s="219" t="s">
        <v>467</v>
      </c>
      <c r="D381" s="219" t="s">
        <v>133</v>
      </c>
      <c r="E381" s="220" t="s">
        <v>468</v>
      </c>
      <c r="F381" s="221" t="s">
        <v>469</v>
      </c>
      <c r="G381" s="222" t="s">
        <v>136</v>
      </c>
      <c r="H381" s="223">
        <v>23.300000000000001</v>
      </c>
      <c r="I381" s="224"/>
      <c r="J381" s="225">
        <f>ROUND(I381*H381,2)</f>
        <v>0</v>
      </c>
      <c r="K381" s="221" t="s">
        <v>1</v>
      </c>
      <c r="L381" s="45"/>
      <c r="M381" s="226" t="s">
        <v>1</v>
      </c>
      <c r="N381" s="227" t="s">
        <v>43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0.017999999999999999</v>
      </c>
      <c r="T381" s="229">
        <f>S381*H381</f>
        <v>0.4194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306</v>
      </c>
      <c r="AT381" s="230" t="s">
        <v>133</v>
      </c>
      <c r="AU381" s="230" t="s">
        <v>88</v>
      </c>
      <c r="AY381" s="18" t="s">
        <v>130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86</v>
      </c>
      <c r="BK381" s="231">
        <f>ROUND(I381*H381,2)</f>
        <v>0</v>
      </c>
      <c r="BL381" s="18" t="s">
        <v>306</v>
      </c>
      <c r="BM381" s="230" t="s">
        <v>470</v>
      </c>
    </row>
    <row r="382" s="13" customFormat="1">
      <c r="A382" s="13"/>
      <c r="B382" s="232"/>
      <c r="C382" s="233"/>
      <c r="D382" s="234" t="s">
        <v>140</v>
      </c>
      <c r="E382" s="235" t="s">
        <v>1</v>
      </c>
      <c r="F382" s="236" t="s">
        <v>460</v>
      </c>
      <c r="G382" s="233"/>
      <c r="H382" s="235" t="s">
        <v>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140</v>
      </c>
      <c r="AU382" s="242" t="s">
        <v>88</v>
      </c>
      <c r="AV382" s="13" t="s">
        <v>86</v>
      </c>
      <c r="AW382" s="13" t="s">
        <v>33</v>
      </c>
      <c r="AX382" s="13" t="s">
        <v>78</v>
      </c>
      <c r="AY382" s="242" t="s">
        <v>130</v>
      </c>
    </row>
    <row r="383" s="13" customFormat="1">
      <c r="A383" s="13"/>
      <c r="B383" s="232"/>
      <c r="C383" s="233"/>
      <c r="D383" s="234" t="s">
        <v>140</v>
      </c>
      <c r="E383" s="235" t="s">
        <v>1</v>
      </c>
      <c r="F383" s="236" t="s">
        <v>471</v>
      </c>
      <c r="G383" s="233"/>
      <c r="H383" s="235" t="s">
        <v>1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140</v>
      </c>
      <c r="AU383" s="242" t="s">
        <v>88</v>
      </c>
      <c r="AV383" s="13" t="s">
        <v>86</v>
      </c>
      <c r="AW383" s="13" t="s">
        <v>33</v>
      </c>
      <c r="AX383" s="13" t="s">
        <v>78</v>
      </c>
      <c r="AY383" s="242" t="s">
        <v>130</v>
      </c>
    </row>
    <row r="384" s="13" customFormat="1">
      <c r="A384" s="13"/>
      <c r="B384" s="232"/>
      <c r="C384" s="233"/>
      <c r="D384" s="234" t="s">
        <v>140</v>
      </c>
      <c r="E384" s="235" t="s">
        <v>1</v>
      </c>
      <c r="F384" s="236" t="s">
        <v>462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140</v>
      </c>
      <c r="AU384" s="242" t="s">
        <v>88</v>
      </c>
      <c r="AV384" s="13" t="s">
        <v>86</v>
      </c>
      <c r="AW384" s="13" t="s">
        <v>33</v>
      </c>
      <c r="AX384" s="13" t="s">
        <v>78</v>
      </c>
      <c r="AY384" s="242" t="s">
        <v>130</v>
      </c>
    </row>
    <row r="385" s="13" customFormat="1">
      <c r="A385" s="13"/>
      <c r="B385" s="232"/>
      <c r="C385" s="233"/>
      <c r="D385" s="234" t="s">
        <v>140</v>
      </c>
      <c r="E385" s="235" t="s">
        <v>1</v>
      </c>
      <c r="F385" s="236" t="s">
        <v>450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140</v>
      </c>
      <c r="AU385" s="242" t="s">
        <v>88</v>
      </c>
      <c r="AV385" s="13" t="s">
        <v>86</v>
      </c>
      <c r="AW385" s="13" t="s">
        <v>33</v>
      </c>
      <c r="AX385" s="13" t="s">
        <v>78</v>
      </c>
      <c r="AY385" s="242" t="s">
        <v>130</v>
      </c>
    </row>
    <row r="386" s="13" customFormat="1">
      <c r="A386" s="13"/>
      <c r="B386" s="232"/>
      <c r="C386" s="233"/>
      <c r="D386" s="234" t="s">
        <v>140</v>
      </c>
      <c r="E386" s="235" t="s">
        <v>1</v>
      </c>
      <c r="F386" s="236" t="s">
        <v>451</v>
      </c>
      <c r="G386" s="233"/>
      <c r="H386" s="235" t="s">
        <v>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140</v>
      </c>
      <c r="AU386" s="242" t="s">
        <v>88</v>
      </c>
      <c r="AV386" s="13" t="s">
        <v>86</v>
      </c>
      <c r="AW386" s="13" t="s">
        <v>33</v>
      </c>
      <c r="AX386" s="13" t="s">
        <v>78</v>
      </c>
      <c r="AY386" s="242" t="s">
        <v>130</v>
      </c>
    </row>
    <row r="387" s="13" customFormat="1">
      <c r="A387" s="13"/>
      <c r="B387" s="232"/>
      <c r="C387" s="233"/>
      <c r="D387" s="234" t="s">
        <v>140</v>
      </c>
      <c r="E387" s="235" t="s">
        <v>1</v>
      </c>
      <c r="F387" s="236" t="s">
        <v>472</v>
      </c>
      <c r="G387" s="233"/>
      <c r="H387" s="235" t="s">
        <v>1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140</v>
      </c>
      <c r="AU387" s="242" t="s">
        <v>88</v>
      </c>
      <c r="AV387" s="13" t="s">
        <v>86</v>
      </c>
      <c r="AW387" s="13" t="s">
        <v>33</v>
      </c>
      <c r="AX387" s="13" t="s">
        <v>78</v>
      </c>
      <c r="AY387" s="242" t="s">
        <v>130</v>
      </c>
    </row>
    <row r="388" s="14" customFormat="1">
      <c r="A388" s="14"/>
      <c r="B388" s="243"/>
      <c r="C388" s="244"/>
      <c r="D388" s="234" t="s">
        <v>140</v>
      </c>
      <c r="E388" s="245" t="s">
        <v>1</v>
      </c>
      <c r="F388" s="246" t="s">
        <v>473</v>
      </c>
      <c r="G388" s="244"/>
      <c r="H388" s="247">
        <v>2.7000000000000002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140</v>
      </c>
      <c r="AU388" s="253" t="s">
        <v>88</v>
      </c>
      <c r="AV388" s="14" t="s">
        <v>88</v>
      </c>
      <c r="AW388" s="14" t="s">
        <v>33</v>
      </c>
      <c r="AX388" s="14" t="s">
        <v>78</v>
      </c>
      <c r="AY388" s="253" t="s">
        <v>130</v>
      </c>
    </row>
    <row r="389" s="13" customFormat="1">
      <c r="A389" s="13"/>
      <c r="B389" s="232"/>
      <c r="C389" s="233"/>
      <c r="D389" s="234" t="s">
        <v>140</v>
      </c>
      <c r="E389" s="235" t="s">
        <v>1</v>
      </c>
      <c r="F389" s="236" t="s">
        <v>474</v>
      </c>
      <c r="G389" s="233"/>
      <c r="H389" s="235" t="s">
        <v>1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140</v>
      </c>
      <c r="AU389" s="242" t="s">
        <v>88</v>
      </c>
      <c r="AV389" s="13" t="s">
        <v>86</v>
      </c>
      <c r="AW389" s="13" t="s">
        <v>33</v>
      </c>
      <c r="AX389" s="13" t="s">
        <v>78</v>
      </c>
      <c r="AY389" s="242" t="s">
        <v>130</v>
      </c>
    </row>
    <row r="390" s="14" customFormat="1">
      <c r="A390" s="14"/>
      <c r="B390" s="243"/>
      <c r="C390" s="244"/>
      <c r="D390" s="234" t="s">
        <v>140</v>
      </c>
      <c r="E390" s="245" t="s">
        <v>1</v>
      </c>
      <c r="F390" s="246" t="s">
        <v>473</v>
      </c>
      <c r="G390" s="244"/>
      <c r="H390" s="247">
        <v>2.7000000000000002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140</v>
      </c>
      <c r="AU390" s="253" t="s">
        <v>88</v>
      </c>
      <c r="AV390" s="14" t="s">
        <v>88</v>
      </c>
      <c r="AW390" s="14" t="s">
        <v>33</v>
      </c>
      <c r="AX390" s="14" t="s">
        <v>78</v>
      </c>
      <c r="AY390" s="253" t="s">
        <v>130</v>
      </c>
    </row>
    <row r="391" s="13" customFormat="1">
      <c r="A391" s="13"/>
      <c r="B391" s="232"/>
      <c r="C391" s="233"/>
      <c r="D391" s="234" t="s">
        <v>140</v>
      </c>
      <c r="E391" s="235" t="s">
        <v>1</v>
      </c>
      <c r="F391" s="236" t="s">
        <v>475</v>
      </c>
      <c r="G391" s="233"/>
      <c r="H391" s="235" t="s">
        <v>1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140</v>
      </c>
      <c r="AU391" s="242" t="s">
        <v>88</v>
      </c>
      <c r="AV391" s="13" t="s">
        <v>86</v>
      </c>
      <c r="AW391" s="13" t="s">
        <v>33</v>
      </c>
      <c r="AX391" s="13" t="s">
        <v>78</v>
      </c>
      <c r="AY391" s="242" t="s">
        <v>130</v>
      </c>
    </row>
    <row r="392" s="14" customFormat="1">
      <c r="A392" s="14"/>
      <c r="B392" s="243"/>
      <c r="C392" s="244"/>
      <c r="D392" s="234" t="s">
        <v>140</v>
      </c>
      <c r="E392" s="245" t="s">
        <v>1</v>
      </c>
      <c r="F392" s="246" t="s">
        <v>410</v>
      </c>
      <c r="G392" s="244"/>
      <c r="H392" s="247">
        <v>2.25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140</v>
      </c>
      <c r="AU392" s="253" t="s">
        <v>88</v>
      </c>
      <c r="AV392" s="14" t="s">
        <v>88</v>
      </c>
      <c r="AW392" s="14" t="s">
        <v>33</v>
      </c>
      <c r="AX392" s="14" t="s">
        <v>78</v>
      </c>
      <c r="AY392" s="253" t="s">
        <v>130</v>
      </c>
    </row>
    <row r="393" s="13" customFormat="1">
      <c r="A393" s="13"/>
      <c r="B393" s="232"/>
      <c r="C393" s="233"/>
      <c r="D393" s="234" t="s">
        <v>140</v>
      </c>
      <c r="E393" s="235" t="s">
        <v>1</v>
      </c>
      <c r="F393" s="236" t="s">
        <v>476</v>
      </c>
      <c r="G393" s="233"/>
      <c r="H393" s="235" t="s">
        <v>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140</v>
      </c>
      <c r="AU393" s="242" t="s">
        <v>88</v>
      </c>
      <c r="AV393" s="13" t="s">
        <v>86</v>
      </c>
      <c r="AW393" s="13" t="s">
        <v>33</v>
      </c>
      <c r="AX393" s="13" t="s">
        <v>78</v>
      </c>
      <c r="AY393" s="242" t="s">
        <v>130</v>
      </c>
    </row>
    <row r="394" s="14" customFormat="1">
      <c r="A394" s="14"/>
      <c r="B394" s="243"/>
      <c r="C394" s="244"/>
      <c r="D394" s="234" t="s">
        <v>140</v>
      </c>
      <c r="E394" s="245" t="s">
        <v>1</v>
      </c>
      <c r="F394" s="246" t="s">
        <v>477</v>
      </c>
      <c r="G394" s="244"/>
      <c r="H394" s="247">
        <v>8.0999999999999996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140</v>
      </c>
      <c r="AU394" s="253" t="s">
        <v>88</v>
      </c>
      <c r="AV394" s="14" t="s">
        <v>88</v>
      </c>
      <c r="AW394" s="14" t="s">
        <v>33</v>
      </c>
      <c r="AX394" s="14" t="s">
        <v>78</v>
      </c>
      <c r="AY394" s="253" t="s">
        <v>130</v>
      </c>
    </row>
    <row r="395" s="13" customFormat="1">
      <c r="A395" s="13"/>
      <c r="B395" s="232"/>
      <c r="C395" s="233"/>
      <c r="D395" s="234" t="s">
        <v>140</v>
      </c>
      <c r="E395" s="235" t="s">
        <v>1</v>
      </c>
      <c r="F395" s="236" t="s">
        <v>478</v>
      </c>
      <c r="G395" s="233"/>
      <c r="H395" s="235" t="s">
        <v>1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140</v>
      </c>
      <c r="AU395" s="242" t="s">
        <v>88</v>
      </c>
      <c r="AV395" s="13" t="s">
        <v>86</v>
      </c>
      <c r="AW395" s="13" t="s">
        <v>33</v>
      </c>
      <c r="AX395" s="13" t="s">
        <v>78</v>
      </c>
      <c r="AY395" s="242" t="s">
        <v>130</v>
      </c>
    </row>
    <row r="396" s="14" customFormat="1">
      <c r="A396" s="14"/>
      <c r="B396" s="243"/>
      <c r="C396" s="244"/>
      <c r="D396" s="234" t="s">
        <v>140</v>
      </c>
      <c r="E396" s="245" t="s">
        <v>1</v>
      </c>
      <c r="F396" s="246" t="s">
        <v>479</v>
      </c>
      <c r="G396" s="244"/>
      <c r="H396" s="247">
        <v>6.2999999999999998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140</v>
      </c>
      <c r="AU396" s="253" t="s">
        <v>88</v>
      </c>
      <c r="AV396" s="14" t="s">
        <v>88</v>
      </c>
      <c r="AW396" s="14" t="s">
        <v>33</v>
      </c>
      <c r="AX396" s="14" t="s">
        <v>78</v>
      </c>
      <c r="AY396" s="253" t="s">
        <v>130</v>
      </c>
    </row>
    <row r="397" s="13" customFormat="1">
      <c r="A397" s="13"/>
      <c r="B397" s="232"/>
      <c r="C397" s="233"/>
      <c r="D397" s="234" t="s">
        <v>140</v>
      </c>
      <c r="E397" s="235" t="s">
        <v>1</v>
      </c>
      <c r="F397" s="236" t="s">
        <v>480</v>
      </c>
      <c r="G397" s="233"/>
      <c r="H397" s="235" t="s">
        <v>1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140</v>
      </c>
      <c r="AU397" s="242" t="s">
        <v>88</v>
      </c>
      <c r="AV397" s="13" t="s">
        <v>86</v>
      </c>
      <c r="AW397" s="13" t="s">
        <v>33</v>
      </c>
      <c r="AX397" s="13" t="s">
        <v>78</v>
      </c>
      <c r="AY397" s="242" t="s">
        <v>130</v>
      </c>
    </row>
    <row r="398" s="14" customFormat="1">
      <c r="A398" s="14"/>
      <c r="B398" s="243"/>
      <c r="C398" s="244"/>
      <c r="D398" s="234" t="s">
        <v>140</v>
      </c>
      <c r="E398" s="245" t="s">
        <v>1</v>
      </c>
      <c r="F398" s="246" t="s">
        <v>481</v>
      </c>
      <c r="G398" s="244"/>
      <c r="H398" s="247">
        <v>1.2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140</v>
      </c>
      <c r="AU398" s="253" t="s">
        <v>88</v>
      </c>
      <c r="AV398" s="14" t="s">
        <v>88</v>
      </c>
      <c r="AW398" s="14" t="s">
        <v>33</v>
      </c>
      <c r="AX398" s="14" t="s">
        <v>78</v>
      </c>
      <c r="AY398" s="253" t="s">
        <v>130</v>
      </c>
    </row>
    <row r="399" s="14" customFormat="1">
      <c r="A399" s="14"/>
      <c r="B399" s="243"/>
      <c r="C399" s="244"/>
      <c r="D399" s="234" t="s">
        <v>140</v>
      </c>
      <c r="E399" s="245" t="s">
        <v>1</v>
      </c>
      <c r="F399" s="246" t="s">
        <v>482</v>
      </c>
      <c r="G399" s="244"/>
      <c r="H399" s="247">
        <v>0.050000000000000003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140</v>
      </c>
      <c r="AU399" s="253" t="s">
        <v>88</v>
      </c>
      <c r="AV399" s="14" t="s">
        <v>88</v>
      </c>
      <c r="AW399" s="14" t="s">
        <v>33</v>
      </c>
      <c r="AX399" s="14" t="s">
        <v>78</v>
      </c>
      <c r="AY399" s="253" t="s">
        <v>130</v>
      </c>
    </row>
    <row r="400" s="16" customFormat="1">
      <c r="A400" s="16"/>
      <c r="B400" s="265"/>
      <c r="C400" s="266"/>
      <c r="D400" s="234" t="s">
        <v>140</v>
      </c>
      <c r="E400" s="267" t="s">
        <v>1</v>
      </c>
      <c r="F400" s="268" t="s">
        <v>178</v>
      </c>
      <c r="G400" s="266"/>
      <c r="H400" s="269">
        <v>23.300000000000001</v>
      </c>
      <c r="I400" s="270"/>
      <c r="J400" s="266"/>
      <c r="K400" s="266"/>
      <c r="L400" s="271"/>
      <c r="M400" s="272"/>
      <c r="N400" s="273"/>
      <c r="O400" s="273"/>
      <c r="P400" s="273"/>
      <c r="Q400" s="273"/>
      <c r="R400" s="273"/>
      <c r="S400" s="273"/>
      <c r="T400" s="274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75" t="s">
        <v>140</v>
      </c>
      <c r="AU400" s="275" t="s">
        <v>88</v>
      </c>
      <c r="AV400" s="16" t="s">
        <v>138</v>
      </c>
      <c r="AW400" s="16" t="s">
        <v>33</v>
      </c>
      <c r="AX400" s="16" t="s">
        <v>86</v>
      </c>
      <c r="AY400" s="275" t="s">
        <v>130</v>
      </c>
    </row>
    <row r="401" s="2" customFormat="1" ht="24.15" customHeight="1">
      <c r="A401" s="39"/>
      <c r="B401" s="40"/>
      <c r="C401" s="219" t="s">
        <v>483</v>
      </c>
      <c r="D401" s="219" t="s">
        <v>133</v>
      </c>
      <c r="E401" s="220" t="s">
        <v>484</v>
      </c>
      <c r="F401" s="221" t="s">
        <v>485</v>
      </c>
      <c r="G401" s="222" t="s">
        <v>136</v>
      </c>
      <c r="H401" s="223">
        <v>9.3000000000000007</v>
      </c>
      <c r="I401" s="224"/>
      <c r="J401" s="225">
        <f>ROUND(I401*H401,2)</f>
        <v>0</v>
      </c>
      <c r="K401" s="221" t="s">
        <v>1</v>
      </c>
      <c r="L401" s="45"/>
      <c r="M401" s="226" t="s">
        <v>1</v>
      </c>
      <c r="N401" s="227" t="s">
        <v>43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0.014999999999999999</v>
      </c>
      <c r="T401" s="229">
        <f>S401*H401</f>
        <v>0.13950000000000001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306</v>
      </c>
      <c r="AT401" s="230" t="s">
        <v>133</v>
      </c>
      <c r="AU401" s="230" t="s">
        <v>88</v>
      </c>
      <c r="AY401" s="18" t="s">
        <v>130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86</v>
      </c>
      <c r="BK401" s="231">
        <f>ROUND(I401*H401,2)</f>
        <v>0</v>
      </c>
      <c r="BL401" s="18" t="s">
        <v>306</v>
      </c>
      <c r="BM401" s="230" t="s">
        <v>486</v>
      </c>
    </row>
    <row r="402" s="13" customFormat="1">
      <c r="A402" s="13"/>
      <c r="B402" s="232"/>
      <c r="C402" s="233"/>
      <c r="D402" s="234" t="s">
        <v>140</v>
      </c>
      <c r="E402" s="235" t="s">
        <v>1</v>
      </c>
      <c r="F402" s="236" t="s">
        <v>460</v>
      </c>
      <c r="G402" s="233"/>
      <c r="H402" s="235" t="s">
        <v>1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140</v>
      </c>
      <c r="AU402" s="242" t="s">
        <v>88</v>
      </c>
      <c r="AV402" s="13" t="s">
        <v>86</v>
      </c>
      <c r="AW402" s="13" t="s">
        <v>33</v>
      </c>
      <c r="AX402" s="13" t="s">
        <v>78</v>
      </c>
      <c r="AY402" s="242" t="s">
        <v>130</v>
      </c>
    </row>
    <row r="403" s="13" customFormat="1">
      <c r="A403" s="13"/>
      <c r="B403" s="232"/>
      <c r="C403" s="233"/>
      <c r="D403" s="234" t="s">
        <v>140</v>
      </c>
      <c r="E403" s="235" t="s">
        <v>1</v>
      </c>
      <c r="F403" s="236" t="s">
        <v>471</v>
      </c>
      <c r="G403" s="233"/>
      <c r="H403" s="235" t="s">
        <v>1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140</v>
      </c>
      <c r="AU403" s="242" t="s">
        <v>88</v>
      </c>
      <c r="AV403" s="13" t="s">
        <v>86</v>
      </c>
      <c r="AW403" s="13" t="s">
        <v>33</v>
      </c>
      <c r="AX403" s="13" t="s">
        <v>78</v>
      </c>
      <c r="AY403" s="242" t="s">
        <v>130</v>
      </c>
    </row>
    <row r="404" s="13" customFormat="1">
      <c r="A404" s="13"/>
      <c r="B404" s="232"/>
      <c r="C404" s="233"/>
      <c r="D404" s="234" t="s">
        <v>140</v>
      </c>
      <c r="E404" s="235" t="s">
        <v>1</v>
      </c>
      <c r="F404" s="236" t="s">
        <v>462</v>
      </c>
      <c r="G404" s="233"/>
      <c r="H404" s="235" t="s">
        <v>1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140</v>
      </c>
      <c r="AU404" s="242" t="s">
        <v>88</v>
      </c>
      <c r="AV404" s="13" t="s">
        <v>86</v>
      </c>
      <c r="AW404" s="13" t="s">
        <v>33</v>
      </c>
      <c r="AX404" s="13" t="s">
        <v>78</v>
      </c>
      <c r="AY404" s="242" t="s">
        <v>130</v>
      </c>
    </row>
    <row r="405" s="13" customFormat="1">
      <c r="A405" s="13"/>
      <c r="B405" s="232"/>
      <c r="C405" s="233"/>
      <c r="D405" s="234" t="s">
        <v>140</v>
      </c>
      <c r="E405" s="235" t="s">
        <v>1</v>
      </c>
      <c r="F405" s="236" t="s">
        <v>450</v>
      </c>
      <c r="G405" s="233"/>
      <c r="H405" s="235" t="s">
        <v>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140</v>
      </c>
      <c r="AU405" s="242" t="s">
        <v>88</v>
      </c>
      <c r="AV405" s="13" t="s">
        <v>86</v>
      </c>
      <c r="AW405" s="13" t="s">
        <v>33</v>
      </c>
      <c r="AX405" s="13" t="s">
        <v>78</v>
      </c>
      <c r="AY405" s="242" t="s">
        <v>130</v>
      </c>
    </row>
    <row r="406" s="13" customFormat="1">
      <c r="A406" s="13"/>
      <c r="B406" s="232"/>
      <c r="C406" s="233"/>
      <c r="D406" s="234" t="s">
        <v>140</v>
      </c>
      <c r="E406" s="235" t="s">
        <v>1</v>
      </c>
      <c r="F406" s="236" t="s">
        <v>451</v>
      </c>
      <c r="G406" s="233"/>
      <c r="H406" s="235" t="s">
        <v>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140</v>
      </c>
      <c r="AU406" s="242" t="s">
        <v>88</v>
      </c>
      <c r="AV406" s="13" t="s">
        <v>86</v>
      </c>
      <c r="AW406" s="13" t="s">
        <v>33</v>
      </c>
      <c r="AX406" s="13" t="s">
        <v>78</v>
      </c>
      <c r="AY406" s="242" t="s">
        <v>130</v>
      </c>
    </row>
    <row r="407" s="13" customFormat="1">
      <c r="A407" s="13"/>
      <c r="B407" s="232"/>
      <c r="C407" s="233"/>
      <c r="D407" s="234" t="s">
        <v>140</v>
      </c>
      <c r="E407" s="235" t="s">
        <v>1</v>
      </c>
      <c r="F407" s="236" t="s">
        <v>487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140</v>
      </c>
      <c r="AU407" s="242" t="s">
        <v>88</v>
      </c>
      <c r="AV407" s="13" t="s">
        <v>86</v>
      </c>
      <c r="AW407" s="13" t="s">
        <v>33</v>
      </c>
      <c r="AX407" s="13" t="s">
        <v>78</v>
      </c>
      <c r="AY407" s="242" t="s">
        <v>130</v>
      </c>
    </row>
    <row r="408" s="14" customFormat="1">
      <c r="A408" s="14"/>
      <c r="B408" s="243"/>
      <c r="C408" s="244"/>
      <c r="D408" s="234" t="s">
        <v>140</v>
      </c>
      <c r="E408" s="245" t="s">
        <v>1</v>
      </c>
      <c r="F408" s="246" t="s">
        <v>488</v>
      </c>
      <c r="G408" s="244"/>
      <c r="H408" s="247">
        <v>2.52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140</v>
      </c>
      <c r="AU408" s="253" t="s">
        <v>88</v>
      </c>
      <c r="AV408" s="14" t="s">
        <v>88</v>
      </c>
      <c r="AW408" s="14" t="s">
        <v>33</v>
      </c>
      <c r="AX408" s="14" t="s">
        <v>78</v>
      </c>
      <c r="AY408" s="253" t="s">
        <v>130</v>
      </c>
    </row>
    <row r="409" s="13" customFormat="1">
      <c r="A409" s="13"/>
      <c r="B409" s="232"/>
      <c r="C409" s="233"/>
      <c r="D409" s="234" t="s">
        <v>140</v>
      </c>
      <c r="E409" s="235" t="s">
        <v>1</v>
      </c>
      <c r="F409" s="236" t="s">
        <v>489</v>
      </c>
      <c r="G409" s="233"/>
      <c r="H409" s="235" t="s">
        <v>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140</v>
      </c>
      <c r="AU409" s="242" t="s">
        <v>88</v>
      </c>
      <c r="AV409" s="13" t="s">
        <v>86</v>
      </c>
      <c r="AW409" s="13" t="s">
        <v>33</v>
      </c>
      <c r="AX409" s="13" t="s">
        <v>78</v>
      </c>
      <c r="AY409" s="242" t="s">
        <v>130</v>
      </c>
    </row>
    <row r="410" s="14" customFormat="1">
      <c r="A410" s="14"/>
      <c r="B410" s="243"/>
      <c r="C410" s="244"/>
      <c r="D410" s="234" t="s">
        <v>140</v>
      </c>
      <c r="E410" s="245" t="s">
        <v>1</v>
      </c>
      <c r="F410" s="246" t="s">
        <v>490</v>
      </c>
      <c r="G410" s="244"/>
      <c r="H410" s="247">
        <v>6.75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140</v>
      </c>
      <c r="AU410" s="253" t="s">
        <v>88</v>
      </c>
      <c r="AV410" s="14" t="s">
        <v>88</v>
      </c>
      <c r="AW410" s="14" t="s">
        <v>33</v>
      </c>
      <c r="AX410" s="14" t="s">
        <v>78</v>
      </c>
      <c r="AY410" s="253" t="s">
        <v>130</v>
      </c>
    </row>
    <row r="411" s="14" customFormat="1">
      <c r="A411" s="14"/>
      <c r="B411" s="243"/>
      <c r="C411" s="244"/>
      <c r="D411" s="234" t="s">
        <v>140</v>
      </c>
      <c r="E411" s="245" t="s">
        <v>1</v>
      </c>
      <c r="F411" s="246" t="s">
        <v>491</v>
      </c>
      <c r="G411" s="244"/>
      <c r="H411" s="247">
        <v>0.029999999999999999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140</v>
      </c>
      <c r="AU411" s="253" t="s">
        <v>88</v>
      </c>
      <c r="AV411" s="14" t="s">
        <v>88</v>
      </c>
      <c r="AW411" s="14" t="s">
        <v>33</v>
      </c>
      <c r="AX411" s="14" t="s">
        <v>78</v>
      </c>
      <c r="AY411" s="253" t="s">
        <v>130</v>
      </c>
    </row>
    <row r="412" s="16" customFormat="1">
      <c r="A412" s="16"/>
      <c r="B412" s="265"/>
      <c r="C412" s="266"/>
      <c r="D412" s="234" t="s">
        <v>140</v>
      </c>
      <c r="E412" s="267" t="s">
        <v>1</v>
      </c>
      <c r="F412" s="268" t="s">
        <v>178</v>
      </c>
      <c r="G412" s="266"/>
      <c r="H412" s="269">
        <v>9.2999999999999989</v>
      </c>
      <c r="I412" s="270"/>
      <c r="J412" s="266"/>
      <c r="K412" s="266"/>
      <c r="L412" s="271"/>
      <c r="M412" s="272"/>
      <c r="N412" s="273"/>
      <c r="O412" s="273"/>
      <c r="P412" s="273"/>
      <c r="Q412" s="273"/>
      <c r="R412" s="273"/>
      <c r="S412" s="273"/>
      <c r="T412" s="274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75" t="s">
        <v>140</v>
      </c>
      <c r="AU412" s="275" t="s">
        <v>88</v>
      </c>
      <c r="AV412" s="16" t="s">
        <v>138</v>
      </c>
      <c r="AW412" s="16" t="s">
        <v>33</v>
      </c>
      <c r="AX412" s="16" t="s">
        <v>86</v>
      </c>
      <c r="AY412" s="275" t="s">
        <v>130</v>
      </c>
    </row>
    <row r="413" s="2" customFormat="1" ht="24.15" customHeight="1">
      <c r="A413" s="39"/>
      <c r="B413" s="40"/>
      <c r="C413" s="219" t="s">
        <v>492</v>
      </c>
      <c r="D413" s="219" t="s">
        <v>133</v>
      </c>
      <c r="E413" s="220" t="s">
        <v>493</v>
      </c>
      <c r="F413" s="221" t="s">
        <v>494</v>
      </c>
      <c r="G413" s="222" t="s">
        <v>136</v>
      </c>
      <c r="H413" s="223">
        <v>1.9199999999999999</v>
      </c>
      <c r="I413" s="224"/>
      <c r="J413" s="225">
        <f>ROUND(I413*H413,2)</f>
        <v>0</v>
      </c>
      <c r="K413" s="221" t="s">
        <v>137</v>
      </c>
      <c r="L413" s="45"/>
      <c r="M413" s="226" t="s">
        <v>1</v>
      </c>
      <c r="N413" s="227" t="s">
        <v>43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306</v>
      </c>
      <c r="AT413" s="230" t="s">
        <v>133</v>
      </c>
      <c r="AU413" s="230" t="s">
        <v>88</v>
      </c>
      <c r="AY413" s="18" t="s">
        <v>130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86</v>
      </c>
      <c r="BK413" s="231">
        <f>ROUND(I413*H413,2)</f>
        <v>0</v>
      </c>
      <c r="BL413" s="18" t="s">
        <v>306</v>
      </c>
      <c r="BM413" s="230" t="s">
        <v>495</v>
      </c>
    </row>
    <row r="414" s="13" customFormat="1">
      <c r="A414" s="13"/>
      <c r="B414" s="232"/>
      <c r="C414" s="233"/>
      <c r="D414" s="234" t="s">
        <v>140</v>
      </c>
      <c r="E414" s="235" t="s">
        <v>1</v>
      </c>
      <c r="F414" s="236" t="s">
        <v>496</v>
      </c>
      <c r="G414" s="233"/>
      <c r="H414" s="235" t="s">
        <v>1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140</v>
      </c>
      <c r="AU414" s="242" t="s">
        <v>88</v>
      </c>
      <c r="AV414" s="13" t="s">
        <v>86</v>
      </c>
      <c r="AW414" s="13" t="s">
        <v>33</v>
      </c>
      <c r="AX414" s="13" t="s">
        <v>78</v>
      </c>
      <c r="AY414" s="242" t="s">
        <v>130</v>
      </c>
    </row>
    <row r="415" s="13" customFormat="1">
      <c r="A415" s="13"/>
      <c r="B415" s="232"/>
      <c r="C415" s="233"/>
      <c r="D415" s="234" t="s">
        <v>140</v>
      </c>
      <c r="E415" s="235" t="s">
        <v>1</v>
      </c>
      <c r="F415" s="236" t="s">
        <v>497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140</v>
      </c>
      <c r="AU415" s="242" t="s">
        <v>88</v>
      </c>
      <c r="AV415" s="13" t="s">
        <v>86</v>
      </c>
      <c r="AW415" s="13" t="s">
        <v>33</v>
      </c>
      <c r="AX415" s="13" t="s">
        <v>78</v>
      </c>
      <c r="AY415" s="242" t="s">
        <v>130</v>
      </c>
    </row>
    <row r="416" s="13" customFormat="1">
      <c r="A416" s="13"/>
      <c r="B416" s="232"/>
      <c r="C416" s="233"/>
      <c r="D416" s="234" t="s">
        <v>140</v>
      </c>
      <c r="E416" s="235" t="s">
        <v>1</v>
      </c>
      <c r="F416" s="236" t="s">
        <v>462</v>
      </c>
      <c r="G416" s="233"/>
      <c r="H416" s="235" t="s">
        <v>1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140</v>
      </c>
      <c r="AU416" s="242" t="s">
        <v>88</v>
      </c>
      <c r="AV416" s="13" t="s">
        <v>86</v>
      </c>
      <c r="AW416" s="13" t="s">
        <v>33</v>
      </c>
      <c r="AX416" s="13" t="s">
        <v>78</v>
      </c>
      <c r="AY416" s="242" t="s">
        <v>130</v>
      </c>
    </row>
    <row r="417" s="13" customFormat="1">
      <c r="A417" s="13"/>
      <c r="B417" s="232"/>
      <c r="C417" s="233"/>
      <c r="D417" s="234" t="s">
        <v>140</v>
      </c>
      <c r="E417" s="235" t="s">
        <v>1</v>
      </c>
      <c r="F417" s="236" t="s">
        <v>498</v>
      </c>
      <c r="G417" s="233"/>
      <c r="H417" s="235" t="s">
        <v>1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140</v>
      </c>
      <c r="AU417" s="242" t="s">
        <v>88</v>
      </c>
      <c r="AV417" s="13" t="s">
        <v>86</v>
      </c>
      <c r="AW417" s="13" t="s">
        <v>33</v>
      </c>
      <c r="AX417" s="13" t="s">
        <v>78</v>
      </c>
      <c r="AY417" s="242" t="s">
        <v>130</v>
      </c>
    </row>
    <row r="418" s="13" customFormat="1">
      <c r="A418" s="13"/>
      <c r="B418" s="232"/>
      <c r="C418" s="233"/>
      <c r="D418" s="234" t="s">
        <v>140</v>
      </c>
      <c r="E418" s="235" t="s">
        <v>1</v>
      </c>
      <c r="F418" s="236" t="s">
        <v>463</v>
      </c>
      <c r="G418" s="233"/>
      <c r="H418" s="235" t="s">
        <v>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140</v>
      </c>
      <c r="AU418" s="242" t="s">
        <v>88</v>
      </c>
      <c r="AV418" s="13" t="s">
        <v>86</v>
      </c>
      <c r="AW418" s="13" t="s">
        <v>33</v>
      </c>
      <c r="AX418" s="13" t="s">
        <v>78</v>
      </c>
      <c r="AY418" s="242" t="s">
        <v>130</v>
      </c>
    </row>
    <row r="419" s="14" customFormat="1">
      <c r="A419" s="14"/>
      <c r="B419" s="243"/>
      <c r="C419" s="244"/>
      <c r="D419" s="234" t="s">
        <v>140</v>
      </c>
      <c r="E419" s="245" t="s">
        <v>1</v>
      </c>
      <c r="F419" s="246" t="s">
        <v>464</v>
      </c>
      <c r="G419" s="244"/>
      <c r="H419" s="247">
        <v>1.9199999999999999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140</v>
      </c>
      <c r="AU419" s="253" t="s">
        <v>88</v>
      </c>
      <c r="AV419" s="14" t="s">
        <v>88</v>
      </c>
      <c r="AW419" s="14" t="s">
        <v>33</v>
      </c>
      <c r="AX419" s="14" t="s">
        <v>78</v>
      </c>
      <c r="AY419" s="253" t="s">
        <v>130</v>
      </c>
    </row>
    <row r="420" s="13" customFormat="1">
      <c r="A420" s="13"/>
      <c r="B420" s="232"/>
      <c r="C420" s="233"/>
      <c r="D420" s="234" t="s">
        <v>140</v>
      </c>
      <c r="E420" s="235" t="s">
        <v>1</v>
      </c>
      <c r="F420" s="236" t="s">
        <v>465</v>
      </c>
      <c r="G420" s="233"/>
      <c r="H420" s="235" t="s">
        <v>1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140</v>
      </c>
      <c r="AU420" s="242" t="s">
        <v>88</v>
      </c>
      <c r="AV420" s="13" t="s">
        <v>86</v>
      </c>
      <c r="AW420" s="13" t="s">
        <v>33</v>
      </c>
      <c r="AX420" s="13" t="s">
        <v>78</v>
      </c>
      <c r="AY420" s="242" t="s">
        <v>130</v>
      </c>
    </row>
    <row r="421" s="14" customFormat="1">
      <c r="A421" s="14"/>
      <c r="B421" s="243"/>
      <c r="C421" s="244"/>
      <c r="D421" s="234" t="s">
        <v>140</v>
      </c>
      <c r="E421" s="245" t="s">
        <v>1</v>
      </c>
      <c r="F421" s="246" t="s">
        <v>499</v>
      </c>
      <c r="G421" s="244"/>
      <c r="H421" s="247">
        <v>0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140</v>
      </c>
      <c r="AU421" s="253" t="s">
        <v>88</v>
      </c>
      <c r="AV421" s="14" t="s">
        <v>88</v>
      </c>
      <c r="AW421" s="14" t="s">
        <v>33</v>
      </c>
      <c r="AX421" s="14" t="s">
        <v>78</v>
      </c>
      <c r="AY421" s="253" t="s">
        <v>130</v>
      </c>
    </row>
    <row r="422" s="16" customFormat="1">
      <c r="A422" s="16"/>
      <c r="B422" s="265"/>
      <c r="C422" s="266"/>
      <c r="D422" s="234" t="s">
        <v>140</v>
      </c>
      <c r="E422" s="267" t="s">
        <v>1</v>
      </c>
      <c r="F422" s="268" t="s">
        <v>178</v>
      </c>
      <c r="G422" s="266"/>
      <c r="H422" s="269">
        <v>1.9199999999999999</v>
      </c>
      <c r="I422" s="270"/>
      <c r="J422" s="266"/>
      <c r="K422" s="266"/>
      <c r="L422" s="271"/>
      <c r="M422" s="272"/>
      <c r="N422" s="273"/>
      <c r="O422" s="273"/>
      <c r="P422" s="273"/>
      <c r="Q422" s="273"/>
      <c r="R422" s="273"/>
      <c r="S422" s="273"/>
      <c r="T422" s="274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75" t="s">
        <v>140</v>
      </c>
      <c r="AU422" s="275" t="s">
        <v>88</v>
      </c>
      <c r="AV422" s="16" t="s">
        <v>138</v>
      </c>
      <c r="AW422" s="16" t="s">
        <v>33</v>
      </c>
      <c r="AX422" s="16" t="s">
        <v>86</v>
      </c>
      <c r="AY422" s="275" t="s">
        <v>130</v>
      </c>
    </row>
    <row r="423" s="2" customFormat="1" ht="24.15" customHeight="1">
      <c r="A423" s="39"/>
      <c r="B423" s="40"/>
      <c r="C423" s="219" t="s">
        <v>500</v>
      </c>
      <c r="D423" s="219" t="s">
        <v>133</v>
      </c>
      <c r="E423" s="220" t="s">
        <v>501</v>
      </c>
      <c r="F423" s="221" t="s">
        <v>502</v>
      </c>
      <c r="G423" s="222" t="s">
        <v>136</v>
      </c>
      <c r="H423" s="223">
        <v>23.25</v>
      </c>
      <c r="I423" s="224"/>
      <c r="J423" s="225">
        <f>ROUND(I423*H423,2)</f>
        <v>0</v>
      </c>
      <c r="K423" s="221" t="s">
        <v>137</v>
      </c>
      <c r="L423" s="45"/>
      <c r="M423" s="226" t="s">
        <v>1</v>
      </c>
      <c r="N423" s="227" t="s">
        <v>43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306</v>
      </c>
      <c r="AT423" s="230" t="s">
        <v>133</v>
      </c>
      <c r="AU423" s="230" t="s">
        <v>88</v>
      </c>
      <c r="AY423" s="18" t="s">
        <v>130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86</v>
      </c>
      <c r="BK423" s="231">
        <f>ROUND(I423*H423,2)</f>
        <v>0</v>
      </c>
      <c r="BL423" s="18" t="s">
        <v>306</v>
      </c>
      <c r="BM423" s="230" t="s">
        <v>503</v>
      </c>
    </row>
    <row r="424" s="13" customFormat="1">
      <c r="A424" s="13"/>
      <c r="B424" s="232"/>
      <c r="C424" s="233"/>
      <c r="D424" s="234" t="s">
        <v>140</v>
      </c>
      <c r="E424" s="235" t="s">
        <v>1</v>
      </c>
      <c r="F424" s="236" t="s">
        <v>496</v>
      </c>
      <c r="G424" s="233"/>
      <c r="H424" s="235" t="s">
        <v>1</v>
      </c>
      <c r="I424" s="237"/>
      <c r="J424" s="233"/>
      <c r="K424" s="233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140</v>
      </c>
      <c r="AU424" s="242" t="s">
        <v>88</v>
      </c>
      <c r="AV424" s="13" t="s">
        <v>86</v>
      </c>
      <c r="AW424" s="13" t="s">
        <v>33</v>
      </c>
      <c r="AX424" s="13" t="s">
        <v>78</v>
      </c>
      <c r="AY424" s="242" t="s">
        <v>130</v>
      </c>
    </row>
    <row r="425" s="13" customFormat="1">
      <c r="A425" s="13"/>
      <c r="B425" s="232"/>
      <c r="C425" s="233"/>
      <c r="D425" s="234" t="s">
        <v>140</v>
      </c>
      <c r="E425" s="235" t="s">
        <v>1</v>
      </c>
      <c r="F425" s="236" t="s">
        <v>497</v>
      </c>
      <c r="G425" s="233"/>
      <c r="H425" s="235" t="s">
        <v>1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140</v>
      </c>
      <c r="AU425" s="242" t="s">
        <v>88</v>
      </c>
      <c r="AV425" s="13" t="s">
        <v>86</v>
      </c>
      <c r="AW425" s="13" t="s">
        <v>33</v>
      </c>
      <c r="AX425" s="13" t="s">
        <v>78</v>
      </c>
      <c r="AY425" s="242" t="s">
        <v>130</v>
      </c>
    </row>
    <row r="426" s="13" customFormat="1">
      <c r="A426" s="13"/>
      <c r="B426" s="232"/>
      <c r="C426" s="233"/>
      <c r="D426" s="234" t="s">
        <v>140</v>
      </c>
      <c r="E426" s="235" t="s">
        <v>1</v>
      </c>
      <c r="F426" s="236" t="s">
        <v>462</v>
      </c>
      <c r="G426" s="233"/>
      <c r="H426" s="235" t="s">
        <v>1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140</v>
      </c>
      <c r="AU426" s="242" t="s">
        <v>88</v>
      </c>
      <c r="AV426" s="13" t="s">
        <v>86</v>
      </c>
      <c r="AW426" s="13" t="s">
        <v>33</v>
      </c>
      <c r="AX426" s="13" t="s">
        <v>78</v>
      </c>
      <c r="AY426" s="242" t="s">
        <v>130</v>
      </c>
    </row>
    <row r="427" s="13" customFormat="1">
      <c r="A427" s="13"/>
      <c r="B427" s="232"/>
      <c r="C427" s="233"/>
      <c r="D427" s="234" t="s">
        <v>140</v>
      </c>
      <c r="E427" s="235" t="s">
        <v>1</v>
      </c>
      <c r="F427" s="236" t="s">
        <v>498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140</v>
      </c>
      <c r="AU427" s="242" t="s">
        <v>88</v>
      </c>
      <c r="AV427" s="13" t="s">
        <v>86</v>
      </c>
      <c r="AW427" s="13" t="s">
        <v>33</v>
      </c>
      <c r="AX427" s="13" t="s">
        <v>78</v>
      </c>
      <c r="AY427" s="242" t="s">
        <v>130</v>
      </c>
    </row>
    <row r="428" s="13" customFormat="1">
      <c r="A428" s="13"/>
      <c r="B428" s="232"/>
      <c r="C428" s="233"/>
      <c r="D428" s="234" t="s">
        <v>140</v>
      </c>
      <c r="E428" s="235" t="s">
        <v>1</v>
      </c>
      <c r="F428" s="236" t="s">
        <v>472</v>
      </c>
      <c r="G428" s="233"/>
      <c r="H428" s="235" t="s">
        <v>1</v>
      </c>
      <c r="I428" s="237"/>
      <c r="J428" s="233"/>
      <c r="K428" s="233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140</v>
      </c>
      <c r="AU428" s="242" t="s">
        <v>88</v>
      </c>
      <c r="AV428" s="13" t="s">
        <v>86</v>
      </c>
      <c r="AW428" s="13" t="s">
        <v>33</v>
      </c>
      <c r="AX428" s="13" t="s">
        <v>78</v>
      </c>
      <c r="AY428" s="242" t="s">
        <v>130</v>
      </c>
    </row>
    <row r="429" s="14" customFormat="1">
      <c r="A429" s="14"/>
      <c r="B429" s="243"/>
      <c r="C429" s="244"/>
      <c r="D429" s="234" t="s">
        <v>140</v>
      </c>
      <c r="E429" s="245" t="s">
        <v>1</v>
      </c>
      <c r="F429" s="246" t="s">
        <v>473</v>
      </c>
      <c r="G429" s="244"/>
      <c r="H429" s="247">
        <v>2.7000000000000002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140</v>
      </c>
      <c r="AU429" s="253" t="s">
        <v>88</v>
      </c>
      <c r="AV429" s="14" t="s">
        <v>88</v>
      </c>
      <c r="AW429" s="14" t="s">
        <v>33</v>
      </c>
      <c r="AX429" s="14" t="s">
        <v>78</v>
      </c>
      <c r="AY429" s="253" t="s">
        <v>130</v>
      </c>
    </row>
    <row r="430" s="13" customFormat="1">
      <c r="A430" s="13"/>
      <c r="B430" s="232"/>
      <c r="C430" s="233"/>
      <c r="D430" s="234" t="s">
        <v>140</v>
      </c>
      <c r="E430" s="235" t="s">
        <v>1</v>
      </c>
      <c r="F430" s="236" t="s">
        <v>474</v>
      </c>
      <c r="G430" s="233"/>
      <c r="H430" s="235" t="s">
        <v>1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140</v>
      </c>
      <c r="AU430" s="242" t="s">
        <v>88</v>
      </c>
      <c r="AV430" s="13" t="s">
        <v>86</v>
      </c>
      <c r="AW430" s="13" t="s">
        <v>33</v>
      </c>
      <c r="AX430" s="13" t="s">
        <v>78</v>
      </c>
      <c r="AY430" s="242" t="s">
        <v>130</v>
      </c>
    </row>
    <row r="431" s="14" customFormat="1">
      <c r="A431" s="14"/>
      <c r="B431" s="243"/>
      <c r="C431" s="244"/>
      <c r="D431" s="234" t="s">
        <v>140</v>
      </c>
      <c r="E431" s="245" t="s">
        <v>1</v>
      </c>
      <c r="F431" s="246" t="s">
        <v>473</v>
      </c>
      <c r="G431" s="244"/>
      <c r="H431" s="247">
        <v>2.7000000000000002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140</v>
      </c>
      <c r="AU431" s="253" t="s">
        <v>88</v>
      </c>
      <c r="AV431" s="14" t="s">
        <v>88</v>
      </c>
      <c r="AW431" s="14" t="s">
        <v>33</v>
      </c>
      <c r="AX431" s="14" t="s">
        <v>78</v>
      </c>
      <c r="AY431" s="253" t="s">
        <v>130</v>
      </c>
    </row>
    <row r="432" s="13" customFormat="1">
      <c r="A432" s="13"/>
      <c r="B432" s="232"/>
      <c r="C432" s="233"/>
      <c r="D432" s="234" t="s">
        <v>140</v>
      </c>
      <c r="E432" s="235" t="s">
        <v>1</v>
      </c>
      <c r="F432" s="236" t="s">
        <v>475</v>
      </c>
      <c r="G432" s="233"/>
      <c r="H432" s="235" t="s">
        <v>1</v>
      </c>
      <c r="I432" s="237"/>
      <c r="J432" s="233"/>
      <c r="K432" s="233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140</v>
      </c>
      <c r="AU432" s="242" t="s">
        <v>88</v>
      </c>
      <c r="AV432" s="13" t="s">
        <v>86</v>
      </c>
      <c r="AW432" s="13" t="s">
        <v>33</v>
      </c>
      <c r="AX432" s="13" t="s">
        <v>78</v>
      </c>
      <c r="AY432" s="242" t="s">
        <v>130</v>
      </c>
    </row>
    <row r="433" s="14" customFormat="1">
      <c r="A433" s="14"/>
      <c r="B433" s="243"/>
      <c r="C433" s="244"/>
      <c r="D433" s="234" t="s">
        <v>140</v>
      </c>
      <c r="E433" s="245" t="s">
        <v>1</v>
      </c>
      <c r="F433" s="246" t="s">
        <v>410</v>
      </c>
      <c r="G433" s="244"/>
      <c r="H433" s="247">
        <v>2.25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140</v>
      </c>
      <c r="AU433" s="253" t="s">
        <v>88</v>
      </c>
      <c r="AV433" s="14" t="s">
        <v>88</v>
      </c>
      <c r="AW433" s="14" t="s">
        <v>33</v>
      </c>
      <c r="AX433" s="14" t="s">
        <v>78</v>
      </c>
      <c r="AY433" s="253" t="s">
        <v>130</v>
      </c>
    </row>
    <row r="434" s="13" customFormat="1">
      <c r="A434" s="13"/>
      <c r="B434" s="232"/>
      <c r="C434" s="233"/>
      <c r="D434" s="234" t="s">
        <v>140</v>
      </c>
      <c r="E434" s="235" t="s">
        <v>1</v>
      </c>
      <c r="F434" s="236" t="s">
        <v>476</v>
      </c>
      <c r="G434" s="233"/>
      <c r="H434" s="235" t="s">
        <v>1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140</v>
      </c>
      <c r="AU434" s="242" t="s">
        <v>88</v>
      </c>
      <c r="AV434" s="13" t="s">
        <v>86</v>
      </c>
      <c r="AW434" s="13" t="s">
        <v>33</v>
      </c>
      <c r="AX434" s="13" t="s">
        <v>78</v>
      </c>
      <c r="AY434" s="242" t="s">
        <v>130</v>
      </c>
    </row>
    <row r="435" s="14" customFormat="1">
      <c r="A435" s="14"/>
      <c r="B435" s="243"/>
      <c r="C435" s="244"/>
      <c r="D435" s="234" t="s">
        <v>140</v>
      </c>
      <c r="E435" s="245" t="s">
        <v>1</v>
      </c>
      <c r="F435" s="246" t="s">
        <v>477</v>
      </c>
      <c r="G435" s="244"/>
      <c r="H435" s="247">
        <v>8.0999999999999996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140</v>
      </c>
      <c r="AU435" s="253" t="s">
        <v>88</v>
      </c>
      <c r="AV435" s="14" t="s">
        <v>88</v>
      </c>
      <c r="AW435" s="14" t="s">
        <v>33</v>
      </c>
      <c r="AX435" s="14" t="s">
        <v>78</v>
      </c>
      <c r="AY435" s="253" t="s">
        <v>130</v>
      </c>
    </row>
    <row r="436" s="13" customFormat="1">
      <c r="A436" s="13"/>
      <c r="B436" s="232"/>
      <c r="C436" s="233"/>
      <c r="D436" s="234" t="s">
        <v>140</v>
      </c>
      <c r="E436" s="235" t="s">
        <v>1</v>
      </c>
      <c r="F436" s="236" t="s">
        <v>478</v>
      </c>
      <c r="G436" s="233"/>
      <c r="H436" s="235" t="s">
        <v>1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140</v>
      </c>
      <c r="AU436" s="242" t="s">
        <v>88</v>
      </c>
      <c r="AV436" s="13" t="s">
        <v>86</v>
      </c>
      <c r="AW436" s="13" t="s">
        <v>33</v>
      </c>
      <c r="AX436" s="13" t="s">
        <v>78</v>
      </c>
      <c r="AY436" s="242" t="s">
        <v>130</v>
      </c>
    </row>
    <row r="437" s="14" customFormat="1">
      <c r="A437" s="14"/>
      <c r="B437" s="243"/>
      <c r="C437" s="244"/>
      <c r="D437" s="234" t="s">
        <v>140</v>
      </c>
      <c r="E437" s="245" t="s">
        <v>1</v>
      </c>
      <c r="F437" s="246" t="s">
        <v>479</v>
      </c>
      <c r="G437" s="244"/>
      <c r="H437" s="247">
        <v>6.2999999999999998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140</v>
      </c>
      <c r="AU437" s="253" t="s">
        <v>88</v>
      </c>
      <c r="AV437" s="14" t="s">
        <v>88</v>
      </c>
      <c r="AW437" s="14" t="s">
        <v>33</v>
      </c>
      <c r="AX437" s="14" t="s">
        <v>78</v>
      </c>
      <c r="AY437" s="253" t="s">
        <v>130</v>
      </c>
    </row>
    <row r="438" s="13" customFormat="1">
      <c r="A438" s="13"/>
      <c r="B438" s="232"/>
      <c r="C438" s="233"/>
      <c r="D438" s="234" t="s">
        <v>140</v>
      </c>
      <c r="E438" s="235" t="s">
        <v>1</v>
      </c>
      <c r="F438" s="236" t="s">
        <v>480</v>
      </c>
      <c r="G438" s="233"/>
      <c r="H438" s="235" t="s">
        <v>1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140</v>
      </c>
      <c r="AU438" s="242" t="s">
        <v>88</v>
      </c>
      <c r="AV438" s="13" t="s">
        <v>86</v>
      </c>
      <c r="AW438" s="13" t="s">
        <v>33</v>
      </c>
      <c r="AX438" s="13" t="s">
        <v>78</v>
      </c>
      <c r="AY438" s="242" t="s">
        <v>130</v>
      </c>
    </row>
    <row r="439" s="14" customFormat="1">
      <c r="A439" s="14"/>
      <c r="B439" s="243"/>
      <c r="C439" s="244"/>
      <c r="D439" s="234" t="s">
        <v>140</v>
      </c>
      <c r="E439" s="245" t="s">
        <v>1</v>
      </c>
      <c r="F439" s="246" t="s">
        <v>481</v>
      </c>
      <c r="G439" s="244"/>
      <c r="H439" s="247">
        <v>1.2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3" t="s">
        <v>140</v>
      </c>
      <c r="AU439" s="253" t="s">
        <v>88</v>
      </c>
      <c r="AV439" s="14" t="s">
        <v>88</v>
      </c>
      <c r="AW439" s="14" t="s">
        <v>33</v>
      </c>
      <c r="AX439" s="14" t="s">
        <v>78</v>
      </c>
      <c r="AY439" s="253" t="s">
        <v>130</v>
      </c>
    </row>
    <row r="440" s="16" customFormat="1">
      <c r="A440" s="16"/>
      <c r="B440" s="265"/>
      <c r="C440" s="266"/>
      <c r="D440" s="234" t="s">
        <v>140</v>
      </c>
      <c r="E440" s="267" t="s">
        <v>1</v>
      </c>
      <c r="F440" s="268" t="s">
        <v>178</v>
      </c>
      <c r="G440" s="266"/>
      <c r="H440" s="269">
        <v>23.25</v>
      </c>
      <c r="I440" s="270"/>
      <c r="J440" s="266"/>
      <c r="K440" s="266"/>
      <c r="L440" s="271"/>
      <c r="M440" s="272"/>
      <c r="N440" s="273"/>
      <c r="O440" s="273"/>
      <c r="P440" s="273"/>
      <c r="Q440" s="273"/>
      <c r="R440" s="273"/>
      <c r="S440" s="273"/>
      <c r="T440" s="274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T440" s="275" t="s">
        <v>140</v>
      </c>
      <c r="AU440" s="275" t="s">
        <v>88</v>
      </c>
      <c r="AV440" s="16" t="s">
        <v>138</v>
      </c>
      <c r="AW440" s="16" t="s">
        <v>33</v>
      </c>
      <c r="AX440" s="16" t="s">
        <v>86</v>
      </c>
      <c r="AY440" s="275" t="s">
        <v>130</v>
      </c>
    </row>
    <row r="441" s="2" customFormat="1" ht="24.15" customHeight="1">
      <c r="A441" s="39"/>
      <c r="B441" s="40"/>
      <c r="C441" s="219" t="s">
        <v>504</v>
      </c>
      <c r="D441" s="219" t="s">
        <v>133</v>
      </c>
      <c r="E441" s="220" t="s">
        <v>505</v>
      </c>
      <c r="F441" s="221" t="s">
        <v>506</v>
      </c>
      <c r="G441" s="222" t="s">
        <v>136</v>
      </c>
      <c r="H441" s="223">
        <v>9.3000000000000007</v>
      </c>
      <c r="I441" s="224"/>
      <c r="J441" s="225">
        <f>ROUND(I441*H441,2)</f>
        <v>0</v>
      </c>
      <c r="K441" s="221" t="s">
        <v>137</v>
      </c>
      <c r="L441" s="45"/>
      <c r="M441" s="226" t="s">
        <v>1</v>
      </c>
      <c r="N441" s="227" t="s">
        <v>43</v>
      </c>
      <c r="O441" s="92"/>
      <c r="P441" s="228">
        <f>O441*H441</f>
        <v>0</v>
      </c>
      <c r="Q441" s="228">
        <v>0</v>
      </c>
      <c r="R441" s="228">
        <f>Q441*H441</f>
        <v>0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306</v>
      </c>
      <c r="AT441" s="230" t="s">
        <v>133</v>
      </c>
      <c r="AU441" s="230" t="s">
        <v>88</v>
      </c>
      <c r="AY441" s="18" t="s">
        <v>130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86</v>
      </c>
      <c r="BK441" s="231">
        <f>ROUND(I441*H441,2)</f>
        <v>0</v>
      </c>
      <c r="BL441" s="18" t="s">
        <v>306</v>
      </c>
      <c r="BM441" s="230" t="s">
        <v>507</v>
      </c>
    </row>
    <row r="442" s="13" customFormat="1">
      <c r="A442" s="13"/>
      <c r="B442" s="232"/>
      <c r="C442" s="233"/>
      <c r="D442" s="234" t="s">
        <v>140</v>
      </c>
      <c r="E442" s="235" t="s">
        <v>1</v>
      </c>
      <c r="F442" s="236" t="s">
        <v>496</v>
      </c>
      <c r="G442" s="233"/>
      <c r="H442" s="235" t="s">
        <v>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140</v>
      </c>
      <c r="AU442" s="242" t="s">
        <v>88</v>
      </c>
      <c r="AV442" s="13" t="s">
        <v>86</v>
      </c>
      <c r="AW442" s="13" t="s">
        <v>33</v>
      </c>
      <c r="AX442" s="13" t="s">
        <v>78</v>
      </c>
      <c r="AY442" s="242" t="s">
        <v>130</v>
      </c>
    </row>
    <row r="443" s="13" customFormat="1">
      <c r="A443" s="13"/>
      <c r="B443" s="232"/>
      <c r="C443" s="233"/>
      <c r="D443" s="234" t="s">
        <v>140</v>
      </c>
      <c r="E443" s="235" t="s">
        <v>1</v>
      </c>
      <c r="F443" s="236" t="s">
        <v>497</v>
      </c>
      <c r="G443" s="233"/>
      <c r="H443" s="235" t="s">
        <v>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140</v>
      </c>
      <c r="AU443" s="242" t="s">
        <v>88</v>
      </c>
      <c r="AV443" s="13" t="s">
        <v>86</v>
      </c>
      <c r="AW443" s="13" t="s">
        <v>33</v>
      </c>
      <c r="AX443" s="13" t="s">
        <v>78</v>
      </c>
      <c r="AY443" s="242" t="s">
        <v>130</v>
      </c>
    </row>
    <row r="444" s="13" customFormat="1">
      <c r="A444" s="13"/>
      <c r="B444" s="232"/>
      <c r="C444" s="233"/>
      <c r="D444" s="234" t="s">
        <v>140</v>
      </c>
      <c r="E444" s="235" t="s">
        <v>1</v>
      </c>
      <c r="F444" s="236" t="s">
        <v>462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140</v>
      </c>
      <c r="AU444" s="242" t="s">
        <v>88</v>
      </c>
      <c r="AV444" s="13" t="s">
        <v>86</v>
      </c>
      <c r="AW444" s="13" t="s">
        <v>33</v>
      </c>
      <c r="AX444" s="13" t="s">
        <v>78</v>
      </c>
      <c r="AY444" s="242" t="s">
        <v>130</v>
      </c>
    </row>
    <row r="445" s="13" customFormat="1">
      <c r="A445" s="13"/>
      <c r="B445" s="232"/>
      <c r="C445" s="233"/>
      <c r="D445" s="234" t="s">
        <v>140</v>
      </c>
      <c r="E445" s="235" t="s">
        <v>1</v>
      </c>
      <c r="F445" s="236" t="s">
        <v>498</v>
      </c>
      <c r="G445" s="233"/>
      <c r="H445" s="235" t="s">
        <v>1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140</v>
      </c>
      <c r="AU445" s="242" t="s">
        <v>88</v>
      </c>
      <c r="AV445" s="13" t="s">
        <v>86</v>
      </c>
      <c r="AW445" s="13" t="s">
        <v>33</v>
      </c>
      <c r="AX445" s="13" t="s">
        <v>78</v>
      </c>
      <c r="AY445" s="242" t="s">
        <v>130</v>
      </c>
    </row>
    <row r="446" s="13" customFormat="1">
      <c r="A446" s="13"/>
      <c r="B446" s="232"/>
      <c r="C446" s="233"/>
      <c r="D446" s="234" t="s">
        <v>140</v>
      </c>
      <c r="E446" s="235" t="s">
        <v>1</v>
      </c>
      <c r="F446" s="236" t="s">
        <v>487</v>
      </c>
      <c r="G446" s="233"/>
      <c r="H446" s="235" t="s">
        <v>1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140</v>
      </c>
      <c r="AU446" s="242" t="s">
        <v>88</v>
      </c>
      <c r="AV446" s="13" t="s">
        <v>86</v>
      </c>
      <c r="AW446" s="13" t="s">
        <v>33</v>
      </c>
      <c r="AX446" s="13" t="s">
        <v>78</v>
      </c>
      <c r="AY446" s="242" t="s">
        <v>130</v>
      </c>
    </row>
    <row r="447" s="14" customFormat="1">
      <c r="A447" s="14"/>
      <c r="B447" s="243"/>
      <c r="C447" s="244"/>
      <c r="D447" s="234" t="s">
        <v>140</v>
      </c>
      <c r="E447" s="245" t="s">
        <v>1</v>
      </c>
      <c r="F447" s="246" t="s">
        <v>488</v>
      </c>
      <c r="G447" s="244"/>
      <c r="H447" s="247">
        <v>2.52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140</v>
      </c>
      <c r="AU447" s="253" t="s">
        <v>88</v>
      </c>
      <c r="AV447" s="14" t="s">
        <v>88</v>
      </c>
      <c r="AW447" s="14" t="s">
        <v>33</v>
      </c>
      <c r="AX447" s="14" t="s">
        <v>78</v>
      </c>
      <c r="AY447" s="253" t="s">
        <v>130</v>
      </c>
    </row>
    <row r="448" s="13" customFormat="1">
      <c r="A448" s="13"/>
      <c r="B448" s="232"/>
      <c r="C448" s="233"/>
      <c r="D448" s="234" t="s">
        <v>140</v>
      </c>
      <c r="E448" s="235" t="s">
        <v>1</v>
      </c>
      <c r="F448" s="236" t="s">
        <v>489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140</v>
      </c>
      <c r="AU448" s="242" t="s">
        <v>88</v>
      </c>
      <c r="AV448" s="13" t="s">
        <v>86</v>
      </c>
      <c r="AW448" s="13" t="s">
        <v>33</v>
      </c>
      <c r="AX448" s="13" t="s">
        <v>78</v>
      </c>
      <c r="AY448" s="242" t="s">
        <v>130</v>
      </c>
    </row>
    <row r="449" s="14" customFormat="1">
      <c r="A449" s="14"/>
      <c r="B449" s="243"/>
      <c r="C449" s="244"/>
      <c r="D449" s="234" t="s">
        <v>140</v>
      </c>
      <c r="E449" s="245" t="s">
        <v>1</v>
      </c>
      <c r="F449" s="246" t="s">
        <v>490</v>
      </c>
      <c r="G449" s="244"/>
      <c r="H449" s="247">
        <v>6.75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140</v>
      </c>
      <c r="AU449" s="253" t="s">
        <v>88</v>
      </c>
      <c r="AV449" s="14" t="s">
        <v>88</v>
      </c>
      <c r="AW449" s="14" t="s">
        <v>33</v>
      </c>
      <c r="AX449" s="14" t="s">
        <v>78</v>
      </c>
      <c r="AY449" s="253" t="s">
        <v>130</v>
      </c>
    </row>
    <row r="450" s="14" customFormat="1">
      <c r="A450" s="14"/>
      <c r="B450" s="243"/>
      <c r="C450" s="244"/>
      <c r="D450" s="234" t="s">
        <v>140</v>
      </c>
      <c r="E450" s="245" t="s">
        <v>1</v>
      </c>
      <c r="F450" s="246" t="s">
        <v>491</v>
      </c>
      <c r="G450" s="244"/>
      <c r="H450" s="247">
        <v>0.029999999999999999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140</v>
      </c>
      <c r="AU450" s="253" t="s">
        <v>88</v>
      </c>
      <c r="AV450" s="14" t="s">
        <v>88</v>
      </c>
      <c r="AW450" s="14" t="s">
        <v>33</v>
      </c>
      <c r="AX450" s="14" t="s">
        <v>78</v>
      </c>
      <c r="AY450" s="253" t="s">
        <v>130</v>
      </c>
    </row>
    <row r="451" s="16" customFormat="1">
      <c r="A451" s="16"/>
      <c r="B451" s="265"/>
      <c r="C451" s="266"/>
      <c r="D451" s="234" t="s">
        <v>140</v>
      </c>
      <c r="E451" s="267" t="s">
        <v>1</v>
      </c>
      <c r="F451" s="268" t="s">
        <v>178</v>
      </c>
      <c r="G451" s="266"/>
      <c r="H451" s="269">
        <v>9.2999999999999989</v>
      </c>
      <c r="I451" s="270"/>
      <c r="J451" s="266"/>
      <c r="K451" s="266"/>
      <c r="L451" s="271"/>
      <c r="M451" s="272"/>
      <c r="N451" s="273"/>
      <c r="O451" s="273"/>
      <c r="P451" s="273"/>
      <c r="Q451" s="273"/>
      <c r="R451" s="273"/>
      <c r="S451" s="273"/>
      <c r="T451" s="274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75" t="s">
        <v>140</v>
      </c>
      <c r="AU451" s="275" t="s">
        <v>88</v>
      </c>
      <c r="AV451" s="16" t="s">
        <v>138</v>
      </c>
      <c r="AW451" s="16" t="s">
        <v>33</v>
      </c>
      <c r="AX451" s="16" t="s">
        <v>86</v>
      </c>
      <c r="AY451" s="275" t="s">
        <v>130</v>
      </c>
    </row>
    <row r="452" s="2" customFormat="1" ht="24.15" customHeight="1">
      <c r="A452" s="39"/>
      <c r="B452" s="40"/>
      <c r="C452" s="219" t="s">
        <v>508</v>
      </c>
      <c r="D452" s="219" t="s">
        <v>133</v>
      </c>
      <c r="E452" s="220" t="s">
        <v>509</v>
      </c>
      <c r="F452" s="221" t="s">
        <v>510</v>
      </c>
      <c r="G452" s="222" t="s">
        <v>389</v>
      </c>
      <c r="H452" s="223">
        <v>97</v>
      </c>
      <c r="I452" s="224"/>
      <c r="J452" s="225">
        <f>ROUND(I452*H452,2)</f>
        <v>0</v>
      </c>
      <c r="K452" s="221" t="s">
        <v>137</v>
      </c>
      <c r="L452" s="45"/>
      <c r="M452" s="226" t="s">
        <v>1</v>
      </c>
      <c r="N452" s="227" t="s">
        <v>43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306</v>
      </c>
      <c r="AT452" s="230" t="s">
        <v>133</v>
      </c>
      <c r="AU452" s="230" t="s">
        <v>88</v>
      </c>
      <c r="AY452" s="18" t="s">
        <v>130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86</v>
      </c>
      <c r="BK452" s="231">
        <f>ROUND(I452*H452,2)</f>
        <v>0</v>
      </c>
      <c r="BL452" s="18" t="s">
        <v>306</v>
      </c>
      <c r="BM452" s="230" t="s">
        <v>511</v>
      </c>
    </row>
    <row r="453" s="13" customFormat="1">
      <c r="A453" s="13"/>
      <c r="B453" s="232"/>
      <c r="C453" s="233"/>
      <c r="D453" s="234" t="s">
        <v>140</v>
      </c>
      <c r="E453" s="235" t="s">
        <v>1</v>
      </c>
      <c r="F453" s="236" t="s">
        <v>512</v>
      </c>
      <c r="G453" s="233"/>
      <c r="H453" s="235" t="s">
        <v>1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140</v>
      </c>
      <c r="AU453" s="242" t="s">
        <v>88</v>
      </c>
      <c r="AV453" s="13" t="s">
        <v>86</v>
      </c>
      <c r="AW453" s="13" t="s">
        <v>33</v>
      </c>
      <c r="AX453" s="13" t="s">
        <v>78</v>
      </c>
      <c r="AY453" s="242" t="s">
        <v>130</v>
      </c>
    </row>
    <row r="454" s="13" customFormat="1">
      <c r="A454" s="13"/>
      <c r="B454" s="232"/>
      <c r="C454" s="233"/>
      <c r="D454" s="234" t="s">
        <v>140</v>
      </c>
      <c r="E454" s="235" t="s">
        <v>1</v>
      </c>
      <c r="F454" s="236" t="s">
        <v>497</v>
      </c>
      <c r="G454" s="233"/>
      <c r="H454" s="235" t="s">
        <v>1</v>
      </c>
      <c r="I454" s="237"/>
      <c r="J454" s="233"/>
      <c r="K454" s="233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140</v>
      </c>
      <c r="AU454" s="242" t="s">
        <v>88</v>
      </c>
      <c r="AV454" s="13" t="s">
        <v>86</v>
      </c>
      <c r="AW454" s="13" t="s">
        <v>33</v>
      </c>
      <c r="AX454" s="13" t="s">
        <v>78</v>
      </c>
      <c r="AY454" s="242" t="s">
        <v>130</v>
      </c>
    </row>
    <row r="455" s="13" customFormat="1">
      <c r="A455" s="13"/>
      <c r="B455" s="232"/>
      <c r="C455" s="233"/>
      <c r="D455" s="234" t="s">
        <v>140</v>
      </c>
      <c r="E455" s="235" t="s">
        <v>1</v>
      </c>
      <c r="F455" s="236" t="s">
        <v>472</v>
      </c>
      <c r="G455" s="233"/>
      <c r="H455" s="235" t="s">
        <v>1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140</v>
      </c>
      <c r="AU455" s="242" t="s">
        <v>88</v>
      </c>
      <c r="AV455" s="13" t="s">
        <v>86</v>
      </c>
      <c r="AW455" s="13" t="s">
        <v>33</v>
      </c>
      <c r="AX455" s="13" t="s">
        <v>78</v>
      </c>
      <c r="AY455" s="242" t="s">
        <v>130</v>
      </c>
    </row>
    <row r="456" s="14" customFormat="1">
      <c r="A456" s="14"/>
      <c r="B456" s="243"/>
      <c r="C456" s="244"/>
      <c r="D456" s="234" t="s">
        <v>140</v>
      </c>
      <c r="E456" s="245" t="s">
        <v>1</v>
      </c>
      <c r="F456" s="246" t="s">
        <v>513</v>
      </c>
      <c r="G456" s="244"/>
      <c r="H456" s="247">
        <v>8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140</v>
      </c>
      <c r="AU456" s="253" t="s">
        <v>88</v>
      </c>
      <c r="AV456" s="14" t="s">
        <v>88</v>
      </c>
      <c r="AW456" s="14" t="s">
        <v>33</v>
      </c>
      <c r="AX456" s="14" t="s">
        <v>78</v>
      </c>
      <c r="AY456" s="253" t="s">
        <v>130</v>
      </c>
    </row>
    <row r="457" s="13" customFormat="1">
      <c r="A457" s="13"/>
      <c r="B457" s="232"/>
      <c r="C457" s="233"/>
      <c r="D457" s="234" t="s">
        <v>140</v>
      </c>
      <c r="E457" s="235" t="s">
        <v>1</v>
      </c>
      <c r="F457" s="236" t="s">
        <v>474</v>
      </c>
      <c r="G457" s="233"/>
      <c r="H457" s="235" t="s">
        <v>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140</v>
      </c>
      <c r="AU457" s="242" t="s">
        <v>88</v>
      </c>
      <c r="AV457" s="13" t="s">
        <v>86</v>
      </c>
      <c r="AW457" s="13" t="s">
        <v>33</v>
      </c>
      <c r="AX457" s="13" t="s">
        <v>78</v>
      </c>
      <c r="AY457" s="242" t="s">
        <v>130</v>
      </c>
    </row>
    <row r="458" s="14" customFormat="1">
      <c r="A458" s="14"/>
      <c r="B458" s="243"/>
      <c r="C458" s="244"/>
      <c r="D458" s="234" t="s">
        <v>140</v>
      </c>
      <c r="E458" s="245" t="s">
        <v>1</v>
      </c>
      <c r="F458" s="246" t="s">
        <v>514</v>
      </c>
      <c r="G458" s="244"/>
      <c r="H458" s="247">
        <v>12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140</v>
      </c>
      <c r="AU458" s="253" t="s">
        <v>88</v>
      </c>
      <c r="AV458" s="14" t="s">
        <v>88</v>
      </c>
      <c r="AW458" s="14" t="s">
        <v>33</v>
      </c>
      <c r="AX458" s="14" t="s">
        <v>78</v>
      </c>
      <c r="AY458" s="253" t="s">
        <v>130</v>
      </c>
    </row>
    <row r="459" s="13" customFormat="1">
      <c r="A459" s="13"/>
      <c r="B459" s="232"/>
      <c r="C459" s="233"/>
      <c r="D459" s="234" t="s">
        <v>140</v>
      </c>
      <c r="E459" s="235" t="s">
        <v>1</v>
      </c>
      <c r="F459" s="236" t="s">
        <v>475</v>
      </c>
      <c r="G459" s="233"/>
      <c r="H459" s="235" t="s">
        <v>1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140</v>
      </c>
      <c r="AU459" s="242" t="s">
        <v>88</v>
      </c>
      <c r="AV459" s="13" t="s">
        <v>86</v>
      </c>
      <c r="AW459" s="13" t="s">
        <v>33</v>
      </c>
      <c r="AX459" s="13" t="s">
        <v>78</v>
      </c>
      <c r="AY459" s="242" t="s">
        <v>130</v>
      </c>
    </row>
    <row r="460" s="14" customFormat="1">
      <c r="A460" s="14"/>
      <c r="B460" s="243"/>
      <c r="C460" s="244"/>
      <c r="D460" s="234" t="s">
        <v>140</v>
      </c>
      <c r="E460" s="245" t="s">
        <v>1</v>
      </c>
      <c r="F460" s="246" t="s">
        <v>513</v>
      </c>
      <c r="G460" s="244"/>
      <c r="H460" s="247">
        <v>8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140</v>
      </c>
      <c r="AU460" s="253" t="s">
        <v>88</v>
      </c>
      <c r="AV460" s="14" t="s">
        <v>88</v>
      </c>
      <c r="AW460" s="14" t="s">
        <v>33</v>
      </c>
      <c r="AX460" s="14" t="s">
        <v>78</v>
      </c>
      <c r="AY460" s="253" t="s">
        <v>130</v>
      </c>
    </row>
    <row r="461" s="13" customFormat="1">
      <c r="A461" s="13"/>
      <c r="B461" s="232"/>
      <c r="C461" s="233"/>
      <c r="D461" s="234" t="s">
        <v>140</v>
      </c>
      <c r="E461" s="235" t="s">
        <v>1</v>
      </c>
      <c r="F461" s="236" t="s">
        <v>476</v>
      </c>
      <c r="G461" s="233"/>
      <c r="H461" s="235" t="s">
        <v>1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140</v>
      </c>
      <c r="AU461" s="242" t="s">
        <v>88</v>
      </c>
      <c r="AV461" s="13" t="s">
        <v>86</v>
      </c>
      <c r="AW461" s="13" t="s">
        <v>33</v>
      </c>
      <c r="AX461" s="13" t="s">
        <v>78</v>
      </c>
      <c r="AY461" s="242" t="s">
        <v>130</v>
      </c>
    </row>
    <row r="462" s="14" customFormat="1">
      <c r="A462" s="14"/>
      <c r="B462" s="243"/>
      <c r="C462" s="244"/>
      <c r="D462" s="234" t="s">
        <v>140</v>
      </c>
      <c r="E462" s="245" t="s">
        <v>1</v>
      </c>
      <c r="F462" s="246" t="s">
        <v>515</v>
      </c>
      <c r="G462" s="244"/>
      <c r="H462" s="247">
        <v>24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140</v>
      </c>
      <c r="AU462" s="253" t="s">
        <v>88</v>
      </c>
      <c r="AV462" s="14" t="s">
        <v>88</v>
      </c>
      <c r="AW462" s="14" t="s">
        <v>33</v>
      </c>
      <c r="AX462" s="14" t="s">
        <v>78</v>
      </c>
      <c r="AY462" s="253" t="s">
        <v>130</v>
      </c>
    </row>
    <row r="463" s="13" customFormat="1">
      <c r="A463" s="13"/>
      <c r="B463" s="232"/>
      <c r="C463" s="233"/>
      <c r="D463" s="234" t="s">
        <v>140</v>
      </c>
      <c r="E463" s="235" t="s">
        <v>1</v>
      </c>
      <c r="F463" s="236" t="s">
        <v>478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140</v>
      </c>
      <c r="AU463" s="242" t="s">
        <v>88</v>
      </c>
      <c r="AV463" s="13" t="s">
        <v>86</v>
      </c>
      <c r="AW463" s="13" t="s">
        <v>33</v>
      </c>
      <c r="AX463" s="13" t="s">
        <v>78</v>
      </c>
      <c r="AY463" s="242" t="s">
        <v>130</v>
      </c>
    </row>
    <row r="464" s="14" customFormat="1">
      <c r="A464" s="14"/>
      <c r="B464" s="243"/>
      <c r="C464" s="244"/>
      <c r="D464" s="234" t="s">
        <v>140</v>
      </c>
      <c r="E464" s="245" t="s">
        <v>1</v>
      </c>
      <c r="F464" s="246" t="s">
        <v>516</v>
      </c>
      <c r="G464" s="244"/>
      <c r="H464" s="247">
        <v>20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140</v>
      </c>
      <c r="AU464" s="253" t="s">
        <v>88</v>
      </c>
      <c r="AV464" s="14" t="s">
        <v>88</v>
      </c>
      <c r="AW464" s="14" t="s">
        <v>33</v>
      </c>
      <c r="AX464" s="14" t="s">
        <v>78</v>
      </c>
      <c r="AY464" s="253" t="s">
        <v>130</v>
      </c>
    </row>
    <row r="465" s="13" customFormat="1">
      <c r="A465" s="13"/>
      <c r="B465" s="232"/>
      <c r="C465" s="233"/>
      <c r="D465" s="234" t="s">
        <v>140</v>
      </c>
      <c r="E465" s="235" t="s">
        <v>1</v>
      </c>
      <c r="F465" s="236" t="s">
        <v>487</v>
      </c>
      <c r="G465" s="233"/>
      <c r="H465" s="235" t="s">
        <v>1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140</v>
      </c>
      <c r="AU465" s="242" t="s">
        <v>88</v>
      </c>
      <c r="AV465" s="13" t="s">
        <v>86</v>
      </c>
      <c r="AW465" s="13" t="s">
        <v>33</v>
      </c>
      <c r="AX465" s="13" t="s">
        <v>78</v>
      </c>
      <c r="AY465" s="242" t="s">
        <v>130</v>
      </c>
    </row>
    <row r="466" s="14" customFormat="1">
      <c r="A466" s="14"/>
      <c r="B466" s="243"/>
      <c r="C466" s="244"/>
      <c r="D466" s="234" t="s">
        <v>140</v>
      </c>
      <c r="E466" s="245" t="s">
        <v>1</v>
      </c>
      <c r="F466" s="246" t="s">
        <v>517</v>
      </c>
      <c r="G466" s="244"/>
      <c r="H466" s="247">
        <v>3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140</v>
      </c>
      <c r="AU466" s="253" t="s">
        <v>88</v>
      </c>
      <c r="AV466" s="14" t="s">
        <v>88</v>
      </c>
      <c r="AW466" s="14" t="s">
        <v>33</v>
      </c>
      <c r="AX466" s="14" t="s">
        <v>78</v>
      </c>
      <c r="AY466" s="253" t="s">
        <v>130</v>
      </c>
    </row>
    <row r="467" s="13" customFormat="1">
      <c r="A467" s="13"/>
      <c r="B467" s="232"/>
      <c r="C467" s="233"/>
      <c r="D467" s="234" t="s">
        <v>140</v>
      </c>
      <c r="E467" s="235" t="s">
        <v>1</v>
      </c>
      <c r="F467" s="236" t="s">
        <v>489</v>
      </c>
      <c r="G467" s="233"/>
      <c r="H467" s="235" t="s">
        <v>1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140</v>
      </c>
      <c r="AU467" s="242" t="s">
        <v>88</v>
      </c>
      <c r="AV467" s="13" t="s">
        <v>86</v>
      </c>
      <c r="AW467" s="13" t="s">
        <v>33</v>
      </c>
      <c r="AX467" s="13" t="s">
        <v>78</v>
      </c>
      <c r="AY467" s="242" t="s">
        <v>130</v>
      </c>
    </row>
    <row r="468" s="14" customFormat="1">
      <c r="A468" s="14"/>
      <c r="B468" s="243"/>
      <c r="C468" s="244"/>
      <c r="D468" s="234" t="s">
        <v>140</v>
      </c>
      <c r="E468" s="245" t="s">
        <v>1</v>
      </c>
      <c r="F468" s="246" t="s">
        <v>518</v>
      </c>
      <c r="G468" s="244"/>
      <c r="H468" s="247">
        <v>12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140</v>
      </c>
      <c r="AU468" s="253" t="s">
        <v>88</v>
      </c>
      <c r="AV468" s="14" t="s">
        <v>88</v>
      </c>
      <c r="AW468" s="14" t="s">
        <v>33</v>
      </c>
      <c r="AX468" s="14" t="s">
        <v>78</v>
      </c>
      <c r="AY468" s="253" t="s">
        <v>130</v>
      </c>
    </row>
    <row r="469" s="13" customFormat="1">
      <c r="A469" s="13"/>
      <c r="B469" s="232"/>
      <c r="C469" s="233"/>
      <c r="D469" s="234" t="s">
        <v>140</v>
      </c>
      <c r="E469" s="235" t="s">
        <v>1</v>
      </c>
      <c r="F469" s="236" t="s">
        <v>480</v>
      </c>
      <c r="G469" s="233"/>
      <c r="H469" s="235" t="s">
        <v>1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140</v>
      </c>
      <c r="AU469" s="242" t="s">
        <v>88</v>
      </c>
      <c r="AV469" s="13" t="s">
        <v>86</v>
      </c>
      <c r="AW469" s="13" t="s">
        <v>33</v>
      </c>
      <c r="AX469" s="13" t="s">
        <v>78</v>
      </c>
      <c r="AY469" s="242" t="s">
        <v>130</v>
      </c>
    </row>
    <row r="470" s="14" customFormat="1">
      <c r="A470" s="14"/>
      <c r="B470" s="243"/>
      <c r="C470" s="244"/>
      <c r="D470" s="234" t="s">
        <v>140</v>
      </c>
      <c r="E470" s="245" t="s">
        <v>1</v>
      </c>
      <c r="F470" s="246" t="s">
        <v>519</v>
      </c>
      <c r="G470" s="244"/>
      <c r="H470" s="247">
        <v>2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140</v>
      </c>
      <c r="AU470" s="253" t="s">
        <v>88</v>
      </c>
      <c r="AV470" s="14" t="s">
        <v>88</v>
      </c>
      <c r="AW470" s="14" t="s">
        <v>33</v>
      </c>
      <c r="AX470" s="14" t="s">
        <v>78</v>
      </c>
      <c r="AY470" s="253" t="s">
        <v>130</v>
      </c>
    </row>
    <row r="471" s="13" customFormat="1">
      <c r="A471" s="13"/>
      <c r="B471" s="232"/>
      <c r="C471" s="233"/>
      <c r="D471" s="234" t="s">
        <v>140</v>
      </c>
      <c r="E471" s="235" t="s">
        <v>1</v>
      </c>
      <c r="F471" s="236" t="s">
        <v>463</v>
      </c>
      <c r="G471" s="233"/>
      <c r="H471" s="235" t="s">
        <v>1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140</v>
      </c>
      <c r="AU471" s="242" t="s">
        <v>88</v>
      </c>
      <c r="AV471" s="13" t="s">
        <v>86</v>
      </c>
      <c r="AW471" s="13" t="s">
        <v>33</v>
      </c>
      <c r="AX471" s="13" t="s">
        <v>78</v>
      </c>
      <c r="AY471" s="242" t="s">
        <v>130</v>
      </c>
    </row>
    <row r="472" s="14" customFormat="1">
      <c r="A472" s="14"/>
      <c r="B472" s="243"/>
      <c r="C472" s="244"/>
      <c r="D472" s="234" t="s">
        <v>140</v>
      </c>
      <c r="E472" s="245" t="s">
        <v>1</v>
      </c>
      <c r="F472" s="246" t="s">
        <v>520</v>
      </c>
      <c r="G472" s="244"/>
      <c r="H472" s="247">
        <v>8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140</v>
      </c>
      <c r="AU472" s="253" t="s">
        <v>88</v>
      </c>
      <c r="AV472" s="14" t="s">
        <v>88</v>
      </c>
      <c r="AW472" s="14" t="s">
        <v>33</v>
      </c>
      <c r="AX472" s="14" t="s">
        <v>78</v>
      </c>
      <c r="AY472" s="253" t="s">
        <v>130</v>
      </c>
    </row>
    <row r="473" s="16" customFormat="1">
      <c r="A473" s="16"/>
      <c r="B473" s="265"/>
      <c r="C473" s="266"/>
      <c r="D473" s="234" t="s">
        <v>140</v>
      </c>
      <c r="E473" s="267" t="s">
        <v>1</v>
      </c>
      <c r="F473" s="268" t="s">
        <v>178</v>
      </c>
      <c r="G473" s="266"/>
      <c r="H473" s="269">
        <v>97</v>
      </c>
      <c r="I473" s="270"/>
      <c r="J473" s="266"/>
      <c r="K473" s="266"/>
      <c r="L473" s="271"/>
      <c r="M473" s="272"/>
      <c r="N473" s="273"/>
      <c r="O473" s="273"/>
      <c r="P473" s="273"/>
      <c r="Q473" s="273"/>
      <c r="R473" s="273"/>
      <c r="S473" s="273"/>
      <c r="T473" s="274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75" t="s">
        <v>140</v>
      </c>
      <c r="AU473" s="275" t="s">
        <v>88</v>
      </c>
      <c r="AV473" s="16" t="s">
        <v>138</v>
      </c>
      <c r="AW473" s="16" t="s">
        <v>33</v>
      </c>
      <c r="AX473" s="16" t="s">
        <v>86</v>
      </c>
      <c r="AY473" s="275" t="s">
        <v>130</v>
      </c>
    </row>
    <row r="474" s="2" customFormat="1" ht="24.15" customHeight="1">
      <c r="A474" s="39"/>
      <c r="B474" s="40"/>
      <c r="C474" s="219" t="s">
        <v>521</v>
      </c>
      <c r="D474" s="219" t="s">
        <v>133</v>
      </c>
      <c r="E474" s="220" t="s">
        <v>522</v>
      </c>
      <c r="F474" s="221" t="s">
        <v>523</v>
      </c>
      <c r="G474" s="222" t="s">
        <v>389</v>
      </c>
      <c r="H474" s="223">
        <v>2</v>
      </c>
      <c r="I474" s="224"/>
      <c r="J474" s="225">
        <f>ROUND(I474*H474,2)</f>
        <v>0</v>
      </c>
      <c r="K474" s="221" t="s">
        <v>137</v>
      </c>
      <c r="L474" s="45"/>
      <c r="M474" s="226" t="s">
        <v>1</v>
      </c>
      <c r="N474" s="227" t="s">
        <v>43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0.13800000000000001</v>
      </c>
      <c r="T474" s="229">
        <f>S474*H474</f>
        <v>0.27600000000000002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306</v>
      </c>
      <c r="AT474" s="230" t="s">
        <v>133</v>
      </c>
      <c r="AU474" s="230" t="s">
        <v>88</v>
      </c>
      <c r="AY474" s="18" t="s">
        <v>130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86</v>
      </c>
      <c r="BK474" s="231">
        <f>ROUND(I474*H474,2)</f>
        <v>0</v>
      </c>
      <c r="BL474" s="18" t="s">
        <v>306</v>
      </c>
      <c r="BM474" s="230" t="s">
        <v>524</v>
      </c>
    </row>
    <row r="475" s="13" customFormat="1">
      <c r="A475" s="13"/>
      <c r="B475" s="232"/>
      <c r="C475" s="233"/>
      <c r="D475" s="234" t="s">
        <v>140</v>
      </c>
      <c r="E475" s="235" t="s">
        <v>1</v>
      </c>
      <c r="F475" s="236" t="s">
        <v>422</v>
      </c>
      <c r="G475" s="233"/>
      <c r="H475" s="235" t="s">
        <v>1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140</v>
      </c>
      <c r="AU475" s="242" t="s">
        <v>88</v>
      </c>
      <c r="AV475" s="13" t="s">
        <v>86</v>
      </c>
      <c r="AW475" s="13" t="s">
        <v>33</v>
      </c>
      <c r="AX475" s="13" t="s">
        <v>78</v>
      </c>
      <c r="AY475" s="242" t="s">
        <v>130</v>
      </c>
    </row>
    <row r="476" s="13" customFormat="1">
      <c r="A476" s="13"/>
      <c r="B476" s="232"/>
      <c r="C476" s="233"/>
      <c r="D476" s="234" t="s">
        <v>140</v>
      </c>
      <c r="E476" s="235" t="s">
        <v>1</v>
      </c>
      <c r="F476" s="236" t="s">
        <v>525</v>
      </c>
      <c r="G476" s="233"/>
      <c r="H476" s="235" t="s">
        <v>1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140</v>
      </c>
      <c r="AU476" s="242" t="s">
        <v>88</v>
      </c>
      <c r="AV476" s="13" t="s">
        <v>86</v>
      </c>
      <c r="AW476" s="13" t="s">
        <v>33</v>
      </c>
      <c r="AX476" s="13" t="s">
        <v>78</v>
      </c>
      <c r="AY476" s="242" t="s">
        <v>130</v>
      </c>
    </row>
    <row r="477" s="14" customFormat="1">
      <c r="A477" s="14"/>
      <c r="B477" s="243"/>
      <c r="C477" s="244"/>
      <c r="D477" s="234" t="s">
        <v>140</v>
      </c>
      <c r="E477" s="245" t="s">
        <v>1</v>
      </c>
      <c r="F477" s="246" t="s">
        <v>88</v>
      </c>
      <c r="G477" s="244"/>
      <c r="H477" s="247">
        <v>2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140</v>
      </c>
      <c r="AU477" s="253" t="s">
        <v>88</v>
      </c>
      <c r="AV477" s="14" t="s">
        <v>88</v>
      </c>
      <c r="AW477" s="14" t="s">
        <v>33</v>
      </c>
      <c r="AX477" s="14" t="s">
        <v>86</v>
      </c>
      <c r="AY477" s="253" t="s">
        <v>130</v>
      </c>
    </row>
    <row r="478" s="2" customFormat="1" ht="24.15" customHeight="1">
      <c r="A478" s="39"/>
      <c r="B478" s="40"/>
      <c r="C478" s="219" t="s">
        <v>526</v>
      </c>
      <c r="D478" s="219" t="s">
        <v>133</v>
      </c>
      <c r="E478" s="220" t="s">
        <v>527</v>
      </c>
      <c r="F478" s="221" t="s">
        <v>528</v>
      </c>
      <c r="G478" s="222" t="s">
        <v>136</v>
      </c>
      <c r="H478" s="223">
        <v>80</v>
      </c>
      <c r="I478" s="224"/>
      <c r="J478" s="225">
        <f>ROUND(I478*H478,2)</f>
        <v>0</v>
      </c>
      <c r="K478" s="221" t="s">
        <v>137</v>
      </c>
      <c r="L478" s="45"/>
      <c r="M478" s="226" t="s">
        <v>1</v>
      </c>
      <c r="N478" s="227" t="s">
        <v>43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0.045999999999999999</v>
      </c>
      <c r="T478" s="229">
        <f>S478*H478</f>
        <v>3.6799999999999997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306</v>
      </c>
      <c r="AT478" s="230" t="s">
        <v>133</v>
      </c>
      <c r="AU478" s="230" t="s">
        <v>88</v>
      </c>
      <c r="AY478" s="18" t="s">
        <v>130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86</v>
      </c>
      <c r="BK478" s="231">
        <f>ROUND(I478*H478,2)</f>
        <v>0</v>
      </c>
      <c r="BL478" s="18" t="s">
        <v>306</v>
      </c>
      <c r="BM478" s="230" t="s">
        <v>529</v>
      </c>
    </row>
    <row r="479" s="13" customFormat="1">
      <c r="A479" s="13"/>
      <c r="B479" s="232"/>
      <c r="C479" s="233"/>
      <c r="D479" s="234" t="s">
        <v>140</v>
      </c>
      <c r="E479" s="235" t="s">
        <v>1</v>
      </c>
      <c r="F479" s="236" t="s">
        <v>530</v>
      </c>
      <c r="G479" s="233"/>
      <c r="H479" s="235" t="s">
        <v>1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140</v>
      </c>
      <c r="AU479" s="242" t="s">
        <v>88</v>
      </c>
      <c r="AV479" s="13" t="s">
        <v>86</v>
      </c>
      <c r="AW479" s="13" t="s">
        <v>33</v>
      </c>
      <c r="AX479" s="13" t="s">
        <v>78</v>
      </c>
      <c r="AY479" s="242" t="s">
        <v>130</v>
      </c>
    </row>
    <row r="480" s="13" customFormat="1">
      <c r="A480" s="13"/>
      <c r="B480" s="232"/>
      <c r="C480" s="233"/>
      <c r="D480" s="234" t="s">
        <v>140</v>
      </c>
      <c r="E480" s="235" t="s">
        <v>1</v>
      </c>
      <c r="F480" s="236" t="s">
        <v>531</v>
      </c>
      <c r="G480" s="233"/>
      <c r="H480" s="235" t="s">
        <v>1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140</v>
      </c>
      <c r="AU480" s="242" t="s">
        <v>88</v>
      </c>
      <c r="AV480" s="13" t="s">
        <v>86</v>
      </c>
      <c r="AW480" s="13" t="s">
        <v>33</v>
      </c>
      <c r="AX480" s="13" t="s">
        <v>78</v>
      </c>
      <c r="AY480" s="242" t="s">
        <v>130</v>
      </c>
    </row>
    <row r="481" s="14" customFormat="1">
      <c r="A481" s="14"/>
      <c r="B481" s="243"/>
      <c r="C481" s="244"/>
      <c r="D481" s="234" t="s">
        <v>140</v>
      </c>
      <c r="E481" s="245" t="s">
        <v>1</v>
      </c>
      <c r="F481" s="246" t="s">
        <v>532</v>
      </c>
      <c r="G481" s="244"/>
      <c r="H481" s="247">
        <v>80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140</v>
      </c>
      <c r="AU481" s="253" t="s">
        <v>88</v>
      </c>
      <c r="AV481" s="14" t="s">
        <v>88</v>
      </c>
      <c r="AW481" s="14" t="s">
        <v>33</v>
      </c>
      <c r="AX481" s="14" t="s">
        <v>86</v>
      </c>
      <c r="AY481" s="253" t="s">
        <v>130</v>
      </c>
    </row>
    <row r="482" s="2" customFormat="1" ht="24.15" customHeight="1">
      <c r="A482" s="39"/>
      <c r="B482" s="40"/>
      <c r="C482" s="219" t="s">
        <v>533</v>
      </c>
      <c r="D482" s="219" t="s">
        <v>133</v>
      </c>
      <c r="E482" s="220" t="s">
        <v>534</v>
      </c>
      <c r="F482" s="221" t="s">
        <v>535</v>
      </c>
      <c r="G482" s="222" t="s">
        <v>136</v>
      </c>
      <c r="H482" s="223">
        <v>28.5</v>
      </c>
      <c r="I482" s="224"/>
      <c r="J482" s="225">
        <f>ROUND(I482*H482,2)</f>
        <v>0</v>
      </c>
      <c r="K482" s="221" t="s">
        <v>137</v>
      </c>
      <c r="L482" s="45"/>
      <c r="M482" s="226" t="s">
        <v>1</v>
      </c>
      <c r="N482" s="227" t="s">
        <v>43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0.068000000000000005</v>
      </c>
      <c r="T482" s="229">
        <f>S482*H482</f>
        <v>1.9380000000000002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306</v>
      </c>
      <c r="AT482" s="230" t="s">
        <v>133</v>
      </c>
      <c r="AU482" s="230" t="s">
        <v>88</v>
      </c>
      <c r="AY482" s="18" t="s">
        <v>130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86</v>
      </c>
      <c r="BK482" s="231">
        <f>ROUND(I482*H482,2)</f>
        <v>0</v>
      </c>
      <c r="BL482" s="18" t="s">
        <v>306</v>
      </c>
      <c r="BM482" s="230" t="s">
        <v>536</v>
      </c>
    </row>
    <row r="483" s="13" customFormat="1">
      <c r="A483" s="13"/>
      <c r="B483" s="232"/>
      <c r="C483" s="233"/>
      <c r="D483" s="234" t="s">
        <v>140</v>
      </c>
      <c r="E483" s="235" t="s">
        <v>1</v>
      </c>
      <c r="F483" s="236" t="s">
        <v>537</v>
      </c>
      <c r="G483" s="233"/>
      <c r="H483" s="235" t="s">
        <v>1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140</v>
      </c>
      <c r="AU483" s="242" t="s">
        <v>88</v>
      </c>
      <c r="AV483" s="13" t="s">
        <v>86</v>
      </c>
      <c r="AW483" s="13" t="s">
        <v>33</v>
      </c>
      <c r="AX483" s="13" t="s">
        <v>78</v>
      </c>
      <c r="AY483" s="242" t="s">
        <v>130</v>
      </c>
    </row>
    <row r="484" s="13" customFormat="1">
      <c r="A484" s="13"/>
      <c r="B484" s="232"/>
      <c r="C484" s="233"/>
      <c r="D484" s="234" t="s">
        <v>140</v>
      </c>
      <c r="E484" s="235" t="s">
        <v>1</v>
      </c>
      <c r="F484" s="236" t="s">
        <v>538</v>
      </c>
      <c r="G484" s="233"/>
      <c r="H484" s="235" t="s">
        <v>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140</v>
      </c>
      <c r="AU484" s="242" t="s">
        <v>88</v>
      </c>
      <c r="AV484" s="13" t="s">
        <v>86</v>
      </c>
      <c r="AW484" s="13" t="s">
        <v>33</v>
      </c>
      <c r="AX484" s="13" t="s">
        <v>78</v>
      </c>
      <c r="AY484" s="242" t="s">
        <v>130</v>
      </c>
    </row>
    <row r="485" s="14" customFormat="1">
      <c r="A485" s="14"/>
      <c r="B485" s="243"/>
      <c r="C485" s="244"/>
      <c r="D485" s="234" t="s">
        <v>140</v>
      </c>
      <c r="E485" s="245" t="s">
        <v>1</v>
      </c>
      <c r="F485" s="246" t="s">
        <v>539</v>
      </c>
      <c r="G485" s="244"/>
      <c r="H485" s="247">
        <v>28.5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140</v>
      </c>
      <c r="AU485" s="253" t="s">
        <v>88</v>
      </c>
      <c r="AV485" s="14" t="s">
        <v>88</v>
      </c>
      <c r="AW485" s="14" t="s">
        <v>33</v>
      </c>
      <c r="AX485" s="14" t="s">
        <v>86</v>
      </c>
      <c r="AY485" s="253" t="s">
        <v>130</v>
      </c>
    </row>
    <row r="486" s="12" customFormat="1" ht="22.8" customHeight="1">
      <c r="A486" s="12"/>
      <c r="B486" s="203"/>
      <c r="C486" s="204"/>
      <c r="D486" s="205" t="s">
        <v>77</v>
      </c>
      <c r="E486" s="217" t="s">
        <v>540</v>
      </c>
      <c r="F486" s="217" t="s">
        <v>541</v>
      </c>
      <c r="G486" s="204"/>
      <c r="H486" s="204"/>
      <c r="I486" s="207"/>
      <c r="J486" s="218">
        <f>BK486</f>
        <v>0</v>
      </c>
      <c r="K486" s="204"/>
      <c r="L486" s="209"/>
      <c r="M486" s="210"/>
      <c r="N486" s="211"/>
      <c r="O486" s="211"/>
      <c r="P486" s="212">
        <f>SUM(P487:P492)</f>
        <v>0</v>
      </c>
      <c r="Q486" s="211"/>
      <c r="R486" s="212">
        <f>SUM(R487:R492)</f>
        <v>0</v>
      </c>
      <c r="S486" s="211"/>
      <c r="T486" s="213">
        <f>SUM(T487:T492)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86</v>
      </c>
      <c r="AT486" s="215" t="s">
        <v>77</v>
      </c>
      <c r="AU486" s="215" t="s">
        <v>86</v>
      </c>
      <c r="AY486" s="214" t="s">
        <v>130</v>
      </c>
      <c r="BK486" s="216">
        <f>SUM(BK487:BK492)</f>
        <v>0</v>
      </c>
    </row>
    <row r="487" s="2" customFormat="1" ht="24.15" customHeight="1">
      <c r="A487" s="39"/>
      <c r="B487" s="40"/>
      <c r="C487" s="219" t="s">
        <v>542</v>
      </c>
      <c r="D487" s="219" t="s">
        <v>133</v>
      </c>
      <c r="E487" s="220" t="s">
        <v>543</v>
      </c>
      <c r="F487" s="221" t="s">
        <v>544</v>
      </c>
      <c r="G487" s="222" t="s">
        <v>545</v>
      </c>
      <c r="H487" s="223">
        <v>8.2569999999999997</v>
      </c>
      <c r="I487" s="224"/>
      <c r="J487" s="225">
        <f>ROUND(I487*H487,2)</f>
        <v>0</v>
      </c>
      <c r="K487" s="221" t="s">
        <v>137</v>
      </c>
      <c r="L487" s="45"/>
      <c r="M487" s="226" t="s">
        <v>1</v>
      </c>
      <c r="N487" s="227" t="s">
        <v>43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138</v>
      </c>
      <c r="AT487" s="230" t="s">
        <v>133</v>
      </c>
      <c r="AU487" s="230" t="s">
        <v>88</v>
      </c>
      <c r="AY487" s="18" t="s">
        <v>130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138</v>
      </c>
      <c r="BM487" s="230" t="s">
        <v>546</v>
      </c>
    </row>
    <row r="488" s="2" customFormat="1" ht="24.15" customHeight="1">
      <c r="A488" s="39"/>
      <c r="B488" s="40"/>
      <c r="C488" s="219" t="s">
        <v>547</v>
      </c>
      <c r="D488" s="219" t="s">
        <v>133</v>
      </c>
      <c r="E488" s="220" t="s">
        <v>548</v>
      </c>
      <c r="F488" s="221" t="s">
        <v>549</v>
      </c>
      <c r="G488" s="222" t="s">
        <v>545</v>
      </c>
      <c r="H488" s="223">
        <v>8.2569999999999997</v>
      </c>
      <c r="I488" s="224"/>
      <c r="J488" s="225">
        <f>ROUND(I488*H488,2)</f>
        <v>0</v>
      </c>
      <c r="K488" s="221" t="s">
        <v>137</v>
      </c>
      <c r="L488" s="45"/>
      <c r="M488" s="226" t="s">
        <v>1</v>
      </c>
      <c r="N488" s="227" t="s">
        <v>43</v>
      </c>
      <c r="O488" s="92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138</v>
      </c>
      <c r="AT488" s="230" t="s">
        <v>133</v>
      </c>
      <c r="AU488" s="230" t="s">
        <v>88</v>
      </c>
      <c r="AY488" s="18" t="s">
        <v>130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86</v>
      </c>
      <c r="BK488" s="231">
        <f>ROUND(I488*H488,2)</f>
        <v>0</v>
      </c>
      <c r="BL488" s="18" t="s">
        <v>138</v>
      </c>
      <c r="BM488" s="230" t="s">
        <v>550</v>
      </c>
    </row>
    <row r="489" s="2" customFormat="1" ht="24.15" customHeight="1">
      <c r="A489" s="39"/>
      <c r="B489" s="40"/>
      <c r="C489" s="219" t="s">
        <v>551</v>
      </c>
      <c r="D489" s="219" t="s">
        <v>133</v>
      </c>
      <c r="E489" s="220" t="s">
        <v>552</v>
      </c>
      <c r="F489" s="221" t="s">
        <v>553</v>
      </c>
      <c r="G489" s="222" t="s">
        <v>545</v>
      </c>
      <c r="H489" s="223">
        <v>156.88300000000001</v>
      </c>
      <c r="I489" s="224"/>
      <c r="J489" s="225">
        <f>ROUND(I489*H489,2)</f>
        <v>0</v>
      </c>
      <c r="K489" s="221" t="s">
        <v>137</v>
      </c>
      <c r="L489" s="45"/>
      <c r="M489" s="226" t="s">
        <v>1</v>
      </c>
      <c r="N489" s="227" t="s">
        <v>43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138</v>
      </c>
      <c r="AT489" s="230" t="s">
        <v>133</v>
      </c>
      <c r="AU489" s="230" t="s">
        <v>88</v>
      </c>
      <c r="AY489" s="18" t="s">
        <v>130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86</v>
      </c>
      <c r="BK489" s="231">
        <f>ROUND(I489*H489,2)</f>
        <v>0</v>
      </c>
      <c r="BL489" s="18" t="s">
        <v>138</v>
      </c>
      <c r="BM489" s="230" t="s">
        <v>554</v>
      </c>
    </row>
    <row r="490" s="13" customFormat="1">
      <c r="A490" s="13"/>
      <c r="B490" s="232"/>
      <c r="C490" s="233"/>
      <c r="D490" s="234" t="s">
        <v>140</v>
      </c>
      <c r="E490" s="235" t="s">
        <v>1</v>
      </c>
      <c r="F490" s="236" t="s">
        <v>555</v>
      </c>
      <c r="G490" s="233"/>
      <c r="H490" s="235" t="s">
        <v>1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140</v>
      </c>
      <c r="AU490" s="242" t="s">
        <v>88</v>
      </c>
      <c r="AV490" s="13" t="s">
        <v>86</v>
      </c>
      <c r="AW490" s="13" t="s">
        <v>33</v>
      </c>
      <c r="AX490" s="13" t="s">
        <v>78</v>
      </c>
      <c r="AY490" s="242" t="s">
        <v>130</v>
      </c>
    </row>
    <row r="491" s="14" customFormat="1">
      <c r="A491" s="14"/>
      <c r="B491" s="243"/>
      <c r="C491" s="244"/>
      <c r="D491" s="234" t="s">
        <v>140</v>
      </c>
      <c r="E491" s="245" t="s">
        <v>1</v>
      </c>
      <c r="F491" s="246" t="s">
        <v>556</v>
      </c>
      <c r="G491" s="244"/>
      <c r="H491" s="247">
        <v>156.88300000000001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140</v>
      </c>
      <c r="AU491" s="253" t="s">
        <v>88</v>
      </c>
      <c r="AV491" s="14" t="s">
        <v>88</v>
      </c>
      <c r="AW491" s="14" t="s">
        <v>33</v>
      </c>
      <c r="AX491" s="14" t="s">
        <v>86</v>
      </c>
      <c r="AY491" s="253" t="s">
        <v>130</v>
      </c>
    </row>
    <row r="492" s="2" customFormat="1" ht="24.15" customHeight="1">
      <c r="A492" s="39"/>
      <c r="B492" s="40"/>
      <c r="C492" s="219" t="s">
        <v>557</v>
      </c>
      <c r="D492" s="219" t="s">
        <v>133</v>
      </c>
      <c r="E492" s="220" t="s">
        <v>558</v>
      </c>
      <c r="F492" s="221" t="s">
        <v>559</v>
      </c>
      <c r="G492" s="222" t="s">
        <v>545</v>
      </c>
      <c r="H492" s="223">
        <v>8.2569999999999997</v>
      </c>
      <c r="I492" s="224"/>
      <c r="J492" s="225">
        <f>ROUND(I492*H492,2)</f>
        <v>0</v>
      </c>
      <c r="K492" s="221" t="s">
        <v>1</v>
      </c>
      <c r="L492" s="45"/>
      <c r="M492" s="226" t="s">
        <v>1</v>
      </c>
      <c r="N492" s="227" t="s">
        <v>43</v>
      </c>
      <c r="O492" s="92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138</v>
      </c>
      <c r="AT492" s="230" t="s">
        <v>133</v>
      </c>
      <c r="AU492" s="230" t="s">
        <v>88</v>
      </c>
      <c r="AY492" s="18" t="s">
        <v>130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86</v>
      </c>
      <c r="BK492" s="231">
        <f>ROUND(I492*H492,2)</f>
        <v>0</v>
      </c>
      <c r="BL492" s="18" t="s">
        <v>138</v>
      </c>
      <c r="BM492" s="230" t="s">
        <v>560</v>
      </c>
    </row>
    <row r="493" s="12" customFormat="1" ht="22.8" customHeight="1">
      <c r="A493" s="12"/>
      <c r="B493" s="203"/>
      <c r="C493" s="204"/>
      <c r="D493" s="205" t="s">
        <v>77</v>
      </c>
      <c r="E493" s="217" t="s">
        <v>561</v>
      </c>
      <c r="F493" s="217" t="s">
        <v>562</v>
      </c>
      <c r="G493" s="204"/>
      <c r="H493" s="204"/>
      <c r="I493" s="207"/>
      <c r="J493" s="218">
        <f>BK493</f>
        <v>0</v>
      </c>
      <c r="K493" s="204"/>
      <c r="L493" s="209"/>
      <c r="M493" s="210"/>
      <c r="N493" s="211"/>
      <c r="O493" s="211"/>
      <c r="P493" s="212">
        <f>P494</f>
        <v>0</v>
      </c>
      <c r="Q493" s="211"/>
      <c r="R493" s="212">
        <f>R494</f>
        <v>0</v>
      </c>
      <c r="S493" s="211"/>
      <c r="T493" s="213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4" t="s">
        <v>86</v>
      </c>
      <c r="AT493" s="215" t="s">
        <v>77</v>
      </c>
      <c r="AU493" s="215" t="s">
        <v>86</v>
      </c>
      <c r="AY493" s="214" t="s">
        <v>130</v>
      </c>
      <c r="BK493" s="216">
        <f>BK494</f>
        <v>0</v>
      </c>
    </row>
    <row r="494" s="2" customFormat="1" ht="24.15" customHeight="1">
      <c r="A494" s="39"/>
      <c r="B494" s="40"/>
      <c r="C494" s="219" t="s">
        <v>563</v>
      </c>
      <c r="D494" s="219" t="s">
        <v>133</v>
      </c>
      <c r="E494" s="220" t="s">
        <v>564</v>
      </c>
      <c r="F494" s="221" t="s">
        <v>565</v>
      </c>
      <c r="G494" s="222" t="s">
        <v>545</v>
      </c>
      <c r="H494" s="223">
        <v>6.1559999999999997</v>
      </c>
      <c r="I494" s="224"/>
      <c r="J494" s="225">
        <f>ROUND(I494*H494,2)</f>
        <v>0</v>
      </c>
      <c r="K494" s="221" t="s">
        <v>137</v>
      </c>
      <c r="L494" s="45"/>
      <c r="M494" s="226" t="s">
        <v>1</v>
      </c>
      <c r="N494" s="227" t="s">
        <v>43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138</v>
      </c>
      <c r="AT494" s="230" t="s">
        <v>133</v>
      </c>
      <c r="AU494" s="230" t="s">
        <v>88</v>
      </c>
      <c r="AY494" s="18" t="s">
        <v>130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86</v>
      </c>
      <c r="BK494" s="231">
        <f>ROUND(I494*H494,2)</f>
        <v>0</v>
      </c>
      <c r="BL494" s="18" t="s">
        <v>138</v>
      </c>
      <c r="BM494" s="230" t="s">
        <v>566</v>
      </c>
    </row>
    <row r="495" s="12" customFormat="1" ht="25.92" customHeight="1">
      <c r="A495" s="12"/>
      <c r="B495" s="203"/>
      <c r="C495" s="204"/>
      <c r="D495" s="205" t="s">
        <v>77</v>
      </c>
      <c r="E495" s="206" t="s">
        <v>567</v>
      </c>
      <c r="F495" s="206" t="s">
        <v>568</v>
      </c>
      <c r="G495" s="204"/>
      <c r="H495" s="204"/>
      <c r="I495" s="207"/>
      <c r="J495" s="208">
        <f>BK495</f>
        <v>0</v>
      </c>
      <c r="K495" s="204"/>
      <c r="L495" s="209"/>
      <c r="M495" s="210"/>
      <c r="N495" s="211"/>
      <c r="O495" s="211"/>
      <c r="P495" s="212">
        <f>P496+P516+P698+P704+P721+P744</f>
        <v>0</v>
      </c>
      <c r="Q495" s="211"/>
      <c r="R495" s="212">
        <f>R496+R516+R698+R704+R721+R744</f>
        <v>2.2403637999999999</v>
      </c>
      <c r="S495" s="211"/>
      <c r="T495" s="213">
        <f>T496+T516+T698+T704+T721+T744</f>
        <v>0.050529999999999999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4" t="s">
        <v>88</v>
      </c>
      <c r="AT495" s="215" t="s">
        <v>77</v>
      </c>
      <c r="AU495" s="215" t="s">
        <v>78</v>
      </c>
      <c r="AY495" s="214" t="s">
        <v>130</v>
      </c>
      <c r="BK495" s="216">
        <f>BK496+BK516+BK698+BK704+BK721+BK744</f>
        <v>0</v>
      </c>
    </row>
    <row r="496" s="12" customFormat="1" ht="22.8" customHeight="1">
      <c r="A496" s="12"/>
      <c r="B496" s="203"/>
      <c r="C496" s="204"/>
      <c r="D496" s="205" t="s">
        <v>77</v>
      </c>
      <c r="E496" s="217" t="s">
        <v>569</v>
      </c>
      <c r="F496" s="217" t="s">
        <v>570</v>
      </c>
      <c r="G496" s="204"/>
      <c r="H496" s="204"/>
      <c r="I496" s="207"/>
      <c r="J496" s="218">
        <f>BK496</f>
        <v>0</v>
      </c>
      <c r="K496" s="204"/>
      <c r="L496" s="209"/>
      <c r="M496" s="210"/>
      <c r="N496" s="211"/>
      <c r="O496" s="211"/>
      <c r="P496" s="212">
        <f>SUM(P497:P515)</f>
        <v>0</v>
      </c>
      <c r="Q496" s="211"/>
      <c r="R496" s="212">
        <f>SUM(R497:R515)</f>
        <v>0.055429999999999993</v>
      </c>
      <c r="S496" s="211"/>
      <c r="T496" s="213">
        <f>SUM(T497:T515)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4" t="s">
        <v>88</v>
      </c>
      <c r="AT496" s="215" t="s">
        <v>77</v>
      </c>
      <c r="AU496" s="215" t="s">
        <v>86</v>
      </c>
      <c r="AY496" s="214" t="s">
        <v>130</v>
      </c>
      <c r="BK496" s="216">
        <f>SUM(BK497:BK515)</f>
        <v>0</v>
      </c>
    </row>
    <row r="497" s="2" customFormat="1" ht="62.7" customHeight="1">
      <c r="A497" s="39"/>
      <c r="B497" s="40"/>
      <c r="C497" s="219" t="s">
        <v>571</v>
      </c>
      <c r="D497" s="219" t="s">
        <v>133</v>
      </c>
      <c r="E497" s="220" t="s">
        <v>572</v>
      </c>
      <c r="F497" s="221" t="s">
        <v>573</v>
      </c>
      <c r="G497" s="222" t="s">
        <v>244</v>
      </c>
      <c r="H497" s="223">
        <v>14.5</v>
      </c>
      <c r="I497" s="224"/>
      <c r="J497" s="225">
        <f>ROUND(I497*H497,2)</f>
        <v>0</v>
      </c>
      <c r="K497" s="221" t="s">
        <v>1</v>
      </c>
      <c r="L497" s="45"/>
      <c r="M497" s="226" t="s">
        <v>1</v>
      </c>
      <c r="N497" s="227" t="s">
        <v>43</v>
      </c>
      <c r="O497" s="92"/>
      <c r="P497" s="228">
        <f>O497*H497</f>
        <v>0</v>
      </c>
      <c r="Q497" s="228">
        <v>0.0023</v>
      </c>
      <c r="R497" s="228">
        <f>Q497*H497</f>
        <v>0.033349999999999998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306</v>
      </c>
      <c r="AT497" s="230" t="s">
        <v>133</v>
      </c>
      <c r="AU497" s="230" t="s">
        <v>88</v>
      </c>
      <c r="AY497" s="18" t="s">
        <v>130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86</v>
      </c>
      <c r="BK497" s="231">
        <f>ROUND(I497*H497,2)</f>
        <v>0</v>
      </c>
      <c r="BL497" s="18" t="s">
        <v>306</v>
      </c>
      <c r="BM497" s="230" t="s">
        <v>574</v>
      </c>
    </row>
    <row r="498" s="13" customFormat="1">
      <c r="A498" s="13"/>
      <c r="B498" s="232"/>
      <c r="C498" s="233"/>
      <c r="D498" s="234" t="s">
        <v>140</v>
      </c>
      <c r="E498" s="235" t="s">
        <v>1</v>
      </c>
      <c r="F498" s="236" t="s">
        <v>575</v>
      </c>
      <c r="G498" s="233"/>
      <c r="H498" s="235" t="s">
        <v>1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140</v>
      </c>
      <c r="AU498" s="242" t="s">
        <v>88</v>
      </c>
      <c r="AV498" s="13" t="s">
        <v>86</v>
      </c>
      <c r="AW498" s="13" t="s">
        <v>33</v>
      </c>
      <c r="AX498" s="13" t="s">
        <v>78</v>
      </c>
      <c r="AY498" s="242" t="s">
        <v>130</v>
      </c>
    </row>
    <row r="499" s="13" customFormat="1">
      <c r="A499" s="13"/>
      <c r="B499" s="232"/>
      <c r="C499" s="233"/>
      <c r="D499" s="234" t="s">
        <v>140</v>
      </c>
      <c r="E499" s="235" t="s">
        <v>1</v>
      </c>
      <c r="F499" s="236" t="s">
        <v>374</v>
      </c>
      <c r="G499" s="233"/>
      <c r="H499" s="235" t="s">
        <v>1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140</v>
      </c>
      <c r="AU499" s="242" t="s">
        <v>88</v>
      </c>
      <c r="AV499" s="13" t="s">
        <v>86</v>
      </c>
      <c r="AW499" s="13" t="s">
        <v>33</v>
      </c>
      <c r="AX499" s="13" t="s">
        <v>78</v>
      </c>
      <c r="AY499" s="242" t="s">
        <v>130</v>
      </c>
    </row>
    <row r="500" s="14" customFormat="1">
      <c r="A500" s="14"/>
      <c r="B500" s="243"/>
      <c r="C500" s="244"/>
      <c r="D500" s="234" t="s">
        <v>140</v>
      </c>
      <c r="E500" s="245" t="s">
        <v>1</v>
      </c>
      <c r="F500" s="246" t="s">
        <v>576</v>
      </c>
      <c r="G500" s="244"/>
      <c r="H500" s="247">
        <v>11.9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140</v>
      </c>
      <c r="AU500" s="253" t="s">
        <v>88</v>
      </c>
      <c r="AV500" s="14" t="s">
        <v>88</v>
      </c>
      <c r="AW500" s="14" t="s">
        <v>33</v>
      </c>
      <c r="AX500" s="14" t="s">
        <v>78</v>
      </c>
      <c r="AY500" s="253" t="s">
        <v>130</v>
      </c>
    </row>
    <row r="501" s="14" customFormat="1">
      <c r="A501" s="14"/>
      <c r="B501" s="243"/>
      <c r="C501" s="244"/>
      <c r="D501" s="234" t="s">
        <v>140</v>
      </c>
      <c r="E501" s="245" t="s">
        <v>1</v>
      </c>
      <c r="F501" s="246" t="s">
        <v>577</v>
      </c>
      <c r="G501" s="244"/>
      <c r="H501" s="247">
        <v>0.20000000000000001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140</v>
      </c>
      <c r="AU501" s="253" t="s">
        <v>88</v>
      </c>
      <c r="AV501" s="14" t="s">
        <v>88</v>
      </c>
      <c r="AW501" s="14" t="s">
        <v>33</v>
      </c>
      <c r="AX501" s="14" t="s">
        <v>78</v>
      </c>
      <c r="AY501" s="253" t="s">
        <v>130</v>
      </c>
    </row>
    <row r="502" s="13" customFormat="1">
      <c r="A502" s="13"/>
      <c r="B502" s="232"/>
      <c r="C502" s="233"/>
      <c r="D502" s="234" t="s">
        <v>140</v>
      </c>
      <c r="E502" s="235" t="s">
        <v>1</v>
      </c>
      <c r="F502" s="236" t="s">
        <v>264</v>
      </c>
      <c r="G502" s="233"/>
      <c r="H502" s="235" t="s">
        <v>1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140</v>
      </c>
      <c r="AU502" s="242" t="s">
        <v>88</v>
      </c>
      <c r="AV502" s="13" t="s">
        <v>86</v>
      </c>
      <c r="AW502" s="13" t="s">
        <v>33</v>
      </c>
      <c r="AX502" s="13" t="s">
        <v>78</v>
      </c>
      <c r="AY502" s="242" t="s">
        <v>130</v>
      </c>
    </row>
    <row r="503" s="13" customFormat="1">
      <c r="A503" s="13"/>
      <c r="B503" s="232"/>
      <c r="C503" s="233"/>
      <c r="D503" s="234" t="s">
        <v>140</v>
      </c>
      <c r="E503" s="235" t="s">
        <v>1</v>
      </c>
      <c r="F503" s="236" t="s">
        <v>578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140</v>
      </c>
      <c r="AU503" s="242" t="s">
        <v>88</v>
      </c>
      <c r="AV503" s="13" t="s">
        <v>86</v>
      </c>
      <c r="AW503" s="13" t="s">
        <v>33</v>
      </c>
      <c r="AX503" s="13" t="s">
        <v>78</v>
      </c>
      <c r="AY503" s="242" t="s">
        <v>130</v>
      </c>
    </row>
    <row r="504" s="13" customFormat="1">
      <c r="A504" s="13"/>
      <c r="B504" s="232"/>
      <c r="C504" s="233"/>
      <c r="D504" s="234" t="s">
        <v>140</v>
      </c>
      <c r="E504" s="235" t="s">
        <v>1</v>
      </c>
      <c r="F504" s="236" t="s">
        <v>579</v>
      </c>
      <c r="G504" s="233"/>
      <c r="H504" s="235" t="s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140</v>
      </c>
      <c r="AU504" s="242" t="s">
        <v>88</v>
      </c>
      <c r="AV504" s="13" t="s">
        <v>86</v>
      </c>
      <c r="AW504" s="13" t="s">
        <v>33</v>
      </c>
      <c r="AX504" s="13" t="s">
        <v>78</v>
      </c>
      <c r="AY504" s="242" t="s">
        <v>130</v>
      </c>
    </row>
    <row r="505" s="13" customFormat="1">
      <c r="A505" s="13"/>
      <c r="B505" s="232"/>
      <c r="C505" s="233"/>
      <c r="D505" s="234" t="s">
        <v>140</v>
      </c>
      <c r="E505" s="235" t="s">
        <v>1</v>
      </c>
      <c r="F505" s="236" t="s">
        <v>580</v>
      </c>
      <c r="G505" s="233"/>
      <c r="H505" s="235" t="s">
        <v>1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140</v>
      </c>
      <c r="AU505" s="242" t="s">
        <v>88</v>
      </c>
      <c r="AV505" s="13" t="s">
        <v>86</v>
      </c>
      <c r="AW505" s="13" t="s">
        <v>33</v>
      </c>
      <c r="AX505" s="13" t="s">
        <v>78</v>
      </c>
      <c r="AY505" s="242" t="s">
        <v>130</v>
      </c>
    </row>
    <row r="506" s="14" customFormat="1">
      <c r="A506" s="14"/>
      <c r="B506" s="243"/>
      <c r="C506" s="244"/>
      <c r="D506" s="234" t="s">
        <v>140</v>
      </c>
      <c r="E506" s="245" t="s">
        <v>1</v>
      </c>
      <c r="F506" s="246" t="s">
        <v>581</v>
      </c>
      <c r="G506" s="244"/>
      <c r="H506" s="247">
        <v>2.3999999999999999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140</v>
      </c>
      <c r="AU506" s="253" t="s">
        <v>88</v>
      </c>
      <c r="AV506" s="14" t="s">
        <v>88</v>
      </c>
      <c r="AW506" s="14" t="s">
        <v>33</v>
      </c>
      <c r="AX506" s="14" t="s">
        <v>78</v>
      </c>
      <c r="AY506" s="253" t="s">
        <v>130</v>
      </c>
    </row>
    <row r="507" s="16" customFormat="1">
      <c r="A507" s="16"/>
      <c r="B507" s="265"/>
      <c r="C507" s="266"/>
      <c r="D507" s="234" t="s">
        <v>140</v>
      </c>
      <c r="E507" s="267" t="s">
        <v>1</v>
      </c>
      <c r="F507" s="268" t="s">
        <v>178</v>
      </c>
      <c r="G507" s="266"/>
      <c r="H507" s="269">
        <v>14.5</v>
      </c>
      <c r="I507" s="270"/>
      <c r="J507" s="266"/>
      <c r="K507" s="266"/>
      <c r="L507" s="271"/>
      <c r="M507" s="272"/>
      <c r="N507" s="273"/>
      <c r="O507" s="273"/>
      <c r="P507" s="273"/>
      <c r="Q507" s="273"/>
      <c r="R507" s="273"/>
      <c r="S507" s="273"/>
      <c r="T507" s="274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275" t="s">
        <v>140</v>
      </c>
      <c r="AU507" s="275" t="s">
        <v>88</v>
      </c>
      <c r="AV507" s="16" t="s">
        <v>138</v>
      </c>
      <c r="AW507" s="16" t="s">
        <v>33</v>
      </c>
      <c r="AX507" s="16" t="s">
        <v>86</v>
      </c>
      <c r="AY507" s="275" t="s">
        <v>130</v>
      </c>
    </row>
    <row r="508" s="2" customFormat="1" ht="62.7" customHeight="1">
      <c r="A508" s="39"/>
      <c r="B508" s="40"/>
      <c r="C508" s="219" t="s">
        <v>582</v>
      </c>
      <c r="D508" s="219" t="s">
        <v>133</v>
      </c>
      <c r="E508" s="220" t="s">
        <v>583</v>
      </c>
      <c r="F508" s="221" t="s">
        <v>584</v>
      </c>
      <c r="G508" s="222" t="s">
        <v>244</v>
      </c>
      <c r="H508" s="223">
        <v>9.5999999999999996</v>
      </c>
      <c r="I508" s="224"/>
      <c r="J508" s="225">
        <f>ROUND(I508*H508,2)</f>
        <v>0</v>
      </c>
      <c r="K508" s="221" t="s">
        <v>1</v>
      </c>
      <c r="L508" s="45"/>
      <c r="M508" s="226" t="s">
        <v>1</v>
      </c>
      <c r="N508" s="227" t="s">
        <v>43</v>
      </c>
      <c r="O508" s="92"/>
      <c r="P508" s="228">
        <f>O508*H508</f>
        <v>0</v>
      </c>
      <c r="Q508" s="228">
        <v>0.0023</v>
      </c>
      <c r="R508" s="228">
        <f>Q508*H508</f>
        <v>0.022079999999999999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306</v>
      </c>
      <c r="AT508" s="230" t="s">
        <v>133</v>
      </c>
      <c r="AU508" s="230" t="s">
        <v>88</v>
      </c>
      <c r="AY508" s="18" t="s">
        <v>130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86</v>
      </c>
      <c r="BK508" s="231">
        <f>ROUND(I508*H508,2)</f>
        <v>0</v>
      </c>
      <c r="BL508" s="18" t="s">
        <v>306</v>
      </c>
      <c r="BM508" s="230" t="s">
        <v>585</v>
      </c>
    </row>
    <row r="509" s="13" customFormat="1">
      <c r="A509" s="13"/>
      <c r="B509" s="232"/>
      <c r="C509" s="233"/>
      <c r="D509" s="234" t="s">
        <v>140</v>
      </c>
      <c r="E509" s="235" t="s">
        <v>1</v>
      </c>
      <c r="F509" s="236" t="s">
        <v>586</v>
      </c>
      <c r="G509" s="233"/>
      <c r="H509" s="235" t="s">
        <v>1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140</v>
      </c>
      <c r="AU509" s="242" t="s">
        <v>88</v>
      </c>
      <c r="AV509" s="13" t="s">
        <v>86</v>
      </c>
      <c r="AW509" s="13" t="s">
        <v>33</v>
      </c>
      <c r="AX509" s="13" t="s">
        <v>78</v>
      </c>
      <c r="AY509" s="242" t="s">
        <v>130</v>
      </c>
    </row>
    <row r="510" s="13" customFormat="1">
      <c r="A510" s="13"/>
      <c r="B510" s="232"/>
      <c r="C510" s="233"/>
      <c r="D510" s="234" t="s">
        <v>140</v>
      </c>
      <c r="E510" s="235" t="s">
        <v>1</v>
      </c>
      <c r="F510" s="236" t="s">
        <v>580</v>
      </c>
      <c r="G510" s="233"/>
      <c r="H510" s="235" t="s">
        <v>1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140</v>
      </c>
      <c r="AU510" s="242" t="s">
        <v>88</v>
      </c>
      <c r="AV510" s="13" t="s">
        <v>86</v>
      </c>
      <c r="AW510" s="13" t="s">
        <v>33</v>
      </c>
      <c r="AX510" s="13" t="s">
        <v>78</v>
      </c>
      <c r="AY510" s="242" t="s">
        <v>130</v>
      </c>
    </row>
    <row r="511" s="14" customFormat="1">
      <c r="A511" s="14"/>
      <c r="B511" s="243"/>
      <c r="C511" s="244"/>
      <c r="D511" s="234" t="s">
        <v>140</v>
      </c>
      <c r="E511" s="245" t="s">
        <v>1</v>
      </c>
      <c r="F511" s="246" t="s">
        <v>587</v>
      </c>
      <c r="G511" s="244"/>
      <c r="H511" s="247">
        <v>12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3" t="s">
        <v>140</v>
      </c>
      <c r="AU511" s="253" t="s">
        <v>88</v>
      </c>
      <c r="AV511" s="14" t="s">
        <v>88</v>
      </c>
      <c r="AW511" s="14" t="s">
        <v>33</v>
      </c>
      <c r="AX511" s="14" t="s">
        <v>78</v>
      </c>
      <c r="AY511" s="253" t="s">
        <v>130</v>
      </c>
    </row>
    <row r="512" s="13" customFormat="1">
      <c r="A512" s="13"/>
      <c r="B512" s="232"/>
      <c r="C512" s="233"/>
      <c r="D512" s="234" t="s">
        <v>140</v>
      </c>
      <c r="E512" s="235" t="s">
        <v>1</v>
      </c>
      <c r="F512" s="236" t="s">
        <v>385</v>
      </c>
      <c r="G512" s="233"/>
      <c r="H512" s="235" t="s">
        <v>1</v>
      </c>
      <c r="I512" s="237"/>
      <c r="J512" s="233"/>
      <c r="K512" s="233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140</v>
      </c>
      <c r="AU512" s="242" t="s">
        <v>88</v>
      </c>
      <c r="AV512" s="13" t="s">
        <v>86</v>
      </c>
      <c r="AW512" s="13" t="s">
        <v>33</v>
      </c>
      <c r="AX512" s="13" t="s">
        <v>78</v>
      </c>
      <c r="AY512" s="242" t="s">
        <v>130</v>
      </c>
    </row>
    <row r="513" s="14" customFormat="1">
      <c r="A513" s="14"/>
      <c r="B513" s="243"/>
      <c r="C513" s="244"/>
      <c r="D513" s="234" t="s">
        <v>140</v>
      </c>
      <c r="E513" s="245" t="s">
        <v>1</v>
      </c>
      <c r="F513" s="246" t="s">
        <v>588</v>
      </c>
      <c r="G513" s="244"/>
      <c r="H513" s="247">
        <v>-2.3999999999999999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3" t="s">
        <v>140</v>
      </c>
      <c r="AU513" s="253" t="s">
        <v>88</v>
      </c>
      <c r="AV513" s="14" t="s">
        <v>88</v>
      </c>
      <c r="AW513" s="14" t="s">
        <v>33</v>
      </c>
      <c r="AX513" s="14" t="s">
        <v>78</v>
      </c>
      <c r="AY513" s="253" t="s">
        <v>130</v>
      </c>
    </row>
    <row r="514" s="16" customFormat="1">
      <c r="A514" s="16"/>
      <c r="B514" s="265"/>
      <c r="C514" s="266"/>
      <c r="D514" s="234" t="s">
        <v>140</v>
      </c>
      <c r="E514" s="267" t="s">
        <v>1</v>
      </c>
      <c r="F514" s="268" t="s">
        <v>178</v>
      </c>
      <c r="G514" s="266"/>
      <c r="H514" s="269">
        <v>9.5999999999999996</v>
      </c>
      <c r="I514" s="270"/>
      <c r="J514" s="266"/>
      <c r="K514" s="266"/>
      <c r="L514" s="271"/>
      <c r="M514" s="272"/>
      <c r="N514" s="273"/>
      <c r="O514" s="273"/>
      <c r="P514" s="273"/>
      <c r="Q514" s="273"/>
      <c r="R514" s="273"/>
      <c r="S514" s="273"/>
      <c r="T514" s="274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T514" s="275" t="s">
        <v>140</v>
      </c>
      <c r="AU514" s="275" t="s">
        <v>88</v>
      </c>
      <c r="AV514" s="16" t="s">
        <v>138</v>
      </c>
      <c r="AW514" s="16" t="s">
        <v>33</v>
      </c>
      <c r="AX514" s="16" t="s">
        <v>86</v>
      </c>
      <c r="AY514" s="275" t="s">
        <v>130</v>
      </c>
    </row>
    <row r="515" s="2" customFormat="1" ht="24.15" customHeight="1">
      <c r="A515" s="39"/>
      <c r="B515" s="40"/>
      <c r="C515" s="219" t="s">
        <v>589</v>
      </c>
      <c r="D515" s="219" t="s">
        <v>133</v>
      </c>
      <c r="E515" s="220" t="s">
        <v>590</v>
      </c>
      <c r="F515" s="221" t="s">
        <v>591</v>
      </c>
      <c r="G515" s="222" t="s">
        <v>545</v>
      </c>
      <c r="H515" s="223">
        <v>0.055</v>
      </c>
      <c r="I515" s="224"/>
      <c r="J515" s="225">
        <f>ROUND(I515*H515,2)</f>
        <v>0</v>
      </c>
      <c r="K515" s="221" t="s">
        <v>137</v>
      </c>
      <c r="L515" s="45"/>
      <c r="M515" s="226" t="s">
        <v>1</v>
      </c>
      <c r="N515" s="227" t="s">
        <v>43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306</v>
      </c>
      <c r="AT515" s="230" t="s">
        <v>133</v>
      </c>
      <c r="AU515" s="230" t="s">
        <v>88</v>
      </c>
      <c r="AY515" s="18" t="s">
        <v>130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86</v>
      </c>
      <c r="BK515" s="231">
        <f>ROUND(I515*H515,2)</f>
        <v>0</v>
      </c>
      <c r="BL515" s="18" t="s">
        <v>306</v>
      </c>
      <c r="BM515" s="230" t="s">
        <v>592</v>
      </c>
    </row>
    <row r="516" s="12" customFormat="1" ht="22.8" customHeight="1">
      <c r="A516" s="12"/>
      <c r="B516" s="203"/>
      <c r="C516" s="204"/>
      <c r="D516" s="205" t="s">
        <v>77</v>
      </c>
      <c r="E516" s="217" t="s">
        <v>593</v>
      </c>
      <c r="F516" s="217" t="s">
        <v>594</v>
      </c>
      <c r="G516" s="204"/>
      <c r="H516" s="204"/>
      <c r="I516" s="207"/>
      <c r="J516" s="218">
        <f>BK516</f>
        <v>0</v>
      </c>
      <c r="K516" s="204"/>
      <c r="L516" s="209"/>
      <c r="M516" s="210"/>
      <c r="N516" s="211"/>
      <c r="O516" s="211"/>
      <c r="P516" s="212">
        <f>SUM(P517:P697)</f>
        <v>0</v>
      </c>
      <c r="Q516" s="211"/>
      <c r="R516" s="212">
        <f>SUM(R517:R697)</f>
        <v>1.8642987999999998</v>
      </c>
      <c r="S516" s="211"/>
      <c r="T516" s="213">
        <f>SUM(T517:T697)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4" t="s">
        <v>88</v>
      </c>
      <c r="AT516" s="215" t="s">
        <v>77</v>
      </c>
      <c r="AU516" s="215" t="s">
        <v>86</v>
      </c>
      <c r="AY516" s="214" t="s">
        <v>130</v>
      </c>
      <c r="BK516" s="216">
        <f>SUM(BK517:BK697)</f>
        <v>0</v>
      </c>
    </row>
    <row r="517" s="2" customFormat="1" ht="24.15" customHeight="1">
      <c r="A517" s="39"/>
      <c r="B517" s="40"/>
      <c r="C517" s="219" t="s">
        <v>595</v>
      </c>
      <c r="D517" s="219" t="s">
        <v>133</v>
      </c>
      <c r="E517" s="220" t="s">
        <v>596</v>
      </c>
      <c r="F517" s="221" t="s">
        <v>597</v>
      </c>
      <c r="G517" s="222" t="s">
        <v>389</v>
      </c>
      <c r="H517" s="223">
        <v>6</v>
      </c>
      <c r="I517" s="224"/>
      <c r="J517" s="225">
        <f>ROUND(I517*H517,2)</f>
        <v>0</v>
      </c>
      <c r="K517" s="221" t="s">
        <v>137</v>
      </c>
      <c r="L517" s="45"/>
      <c r="M517" s="226" t="s">
        <v>1</v>
      </c>
      <c r="N517" s="227" t="s">
        <v>43</v>
      </c>
      <c r="O517" s="92"/>
      <c r="P517" s="228">
        <f>O517*H517</f>
        <v>0</v>
      </c>
      <c r="Q517" s="228">
        <v>0.00027</v>
      </c>
      <c r="R517" s="228">
        <f>Q517*H517</f>
        <v>0.0016199999999999999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306</v>
      </c>
      <c r="AT517" s="230" t="s">
        <v>133</v>
      </c>
      <c r="AU517" s="230" t="s">
        <v>88</v>
      </c>
      <c r="AY517" s="18" t="s">
        <v>130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86</v>
      </c>
      <c r="BK517" s="231">
        <f>ROUND(I517*H517,2)</f>
        <v>0</v>
      </c>
      <c r="BL517" s="18" t="s">
        <v>306</v>
      </c>
      <c r="BM517" s="230" t="s">
        <v>598</v>
      </c>
    </row>
    <row r="518" s="13" customFormat="1">
      <c r="A518" s="13"/>
      <c r="B518" s="232"/>
      <c r="C518" s="233"/>
      <c r="D518" s="234" t="s">
        <v>140</v>
      </c>
      <c r="E518" s="235" t="s">
        <v>1</v>
      </c>
      <c r="F518" s="236" t="s">
        <v>599</v>
      </c>
      <c r="G518" s="233"/>
      <c r="H518" s="235" t="s">
        <v>1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140</v>
      </c>
      <c r="AU518" s="242" t="s">
        <v>88</v>
      </c>
      <c r="AV518" s="13" t="s">
        <v>86</v>
      </c>
      <c r="AW518" s="13" t="s">
        <v>33</v>
      </c>
      <c r="AX518" s="13" t="s">
        <v>78</v>
      </c>
      <c r="AY518" s="242" t="s">
        <v>130</v>
      </c>
    </row>
    <row r="519" s="13" customFormat="1">
      <c r="A519" s="13"/>
      <c r="B519" s="232"/>
      <c r="C519" s="233"/>
      <c r="D519" s="234" t="s">
        <v>140</v>
      </c>
      <c r="E519" s="235" t="s">
        <v>1</v>
      </c>
      <c r="F519" s="236" t="s">
        <v>600</v>
      </c>
      <c r="G519" s="233"/>
      <c r="H519" s="235" t="s">
        <v>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140</v>
      </c>
      <c r="AU519" s="242" t="s">
        <v>88</v>
      </c>
      <c r="AV519" s="13" t="s">
        <v>86</v>
      </c>
      <c r="AW519" s="13" t="s">
        <v>33</v>
      </c>
      <c r="AX519" s="13" t="s">
        <v>78</v>
      </c>
      <c r="AY519" s="242" t="s">
        <v>130</v>
      </c>
    </row>
    <row r="520" s="14" customFormat="1">
      <c r="A520" s="14"/>
      <c r="B520" s="243"/>
      <c r="C520" s="244"/>
      <c r="D520" s="234" t="s">
        <v>140</v>
      </c>
      <c r="E520" s="245" t="s">
        <v>1</v>
      </c>
      <c r="F520" s="246" t="s">
        <v>88</v>
      </c>
      <c r="G520" s="244"/>
      <c r="H520" s="247">
        <v>2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140</v>
      </c>
      <c r="AU520" s="253" t="s">
        <v>88</v>
      </c>
      <c r="AV520" s="14" t="s">
        <v>88</v>
      </c>
      <c r="AW520" s="14" t="s">
        <v>33</v>
      </c>
      <c r="AX520" s="14" t="s">
        <v>78</v>
      </c>
      <c r="AY520" s="253" t="s">
        <v>130</v>
      </c>
    </row>
    <row r="521" s="13" customFormat="1">
      <c r="A521" s="13"/>
      <c r="B521" s="232"/>
      <c r="C521" s="233"/>
      <c r="D521" s="234" t="s">
        <v>140</v>
      </c>
      <c r="E521" s="235" t="s">
        <v>1</v>
      </c>
      <c r="F521" s="236" t="s">
        <v>601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140</v>
      </c>
      <c r="AU521" s="242" t="s">
        <v>88</v>
      </c>
      <c r="AV521" s="13" t="s">
        <v>86</v>
      </c>
      <c r="AW521" s="13" t="s">
        <v>33</v>
      </c>
      <c r="AX521" s="13" t="s">
        <v>78</v>
      </c>
      <c r="AY521" s="242" t="s">
        <v>130</v>
      </c>
    </row>
    <row r="522" s="14" customFormat="1">
      <c r="A522" s="14"/>
      <c r="B522" s="243"/>
      <c r="C522" s="244"/>
      <c r="D522" s="234" t="s">
        <v>140</v>
      </c>
      <c r="E522" s="245" t="s">
        <v>1</v>
      </c>
      <c r="F522" s="246" t="s">
        <v>138</v>
      </c>
      <c r="G522" s="244"/>
      <c r="H522" s="247">
        <v>4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140</v>
      </c>
      <c r="AU522" s="253" t="s">
        <v>88</v>
      </c>
      <c r="AV522" s="14" t="s">
        <v>88</v>
      </c>
      <c r="AW522" s="14" t="s">
        <v>33</v>
      </c>
      <c r="AX522" s="14" t="s">
        <v>78</v>
      </c>
      <c r="AY522" s="253" t="s">
        <v>130</v>
      </c>
    </row>
    <row r="523" s="16" customFormat="1">
      <c r="A523" s="16"/>
      <c r="B523" s="265"/>
      <c r="C523" s="266"/>
      <c r="D523" s="234" t="s">
        <v>140</v>
      </c>
      <c r="E523" s="267" t="s">
        <v>1</v>
      </c>
      <c r="F523" s="268" t="s">
        <v>178</v>
      </c>
      <c r="G523" s="266"/>
      <c r="H523" s="269">
        <v>6</v>
      </c>
      <c r="I523" s="270"/>
      <c r="J523" s="266"/>
      <c r="K523" s="266"/>
      <c r="L523" s="271"/>
      <c r="M523" s="272"/>
      <c r="N523" s="273"/>
      <c r="O523" s="273"/>
      <c r="P523" s="273"/>
      <c r="Q523" s="273"/>
      <c r="R523" s="273"/>
      <c r="S523" s="273"/>
      <c r="T523" s="274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75" t="s">
        <v>140</v>
      </c>
      <c r="AU523" s="275" t="s">
        <v>88</v>
      </c>
      <c r="AV523" s="16" t="s">
        <v>138</v>
      </c>
      <c r="AW523" s="16" t="s">
        <v>33</v>
      </c>
      <c r="AX523" s="16" t="s">
        <v>86</v>
      </c>
      <c r="AY523" s="275" t="s">
        <v>130</v>
      </c>
    </row>
    <row r="524" s="2" customFormat="1" ht="37.8" customHeight="1">
      <c r="A524" s="39"/>
      <c r="B524" s="40"/>
      <c r="C524" s="276" t="s">
        <v>602</v>
      </c>
      <c r="D524" s="276" t="s">
        <v>603</v>
      </c>
      <c r="E524" s="277" t="s">
        <v>604</v>
      </c>
      <c r="F524" s="278" t="s">
        <v>605</v>
      </c>
      <c r="G524" s="279" t="s">
        <v>389</v>
      </c>
      <c r="H524" s="280">
        <v>2</v>
      </c>
      <c r="I524" s="281"/>
      <c r="J524" s="282">
        <f>ROUND(I524*H524,2)</f>
        <v>0</v>
      </c>
      <c r="K524" s="278" t="s">
        <v>1</v>
      </c>
      <c r="L524" s="283"/>
      <c r="M524" s="284" t="s">
        <v>1</v>
      </c>
      <c r="N524" s="285" t="s">
        <v>43</v>
      </c>
      <c r="O524" s="92"/>
      <c r="P524" s="228">
        <f>O524*H524</f>
        <v>0</v>
      </c>
      <c r="Q524" s="228">
        <v>0.0027000000000000001</v>
      </c>
      <c r="R524" s="228">
        <f>Q524*H524</f>
        <v>0.0054000000000000003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265</v>
      </c>
      <c r="AT524" s="230" t="s">
        <v>603</v>
      </c>
      <c r="AU524" s="230" t="s">
        <v>88</v>
      </c>
      <c r="AY524" s="18" t="s">
        <v>130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86</v>
      </c>
      <c r="BK524" s="231">
        <f>ROUND(I524*H524,2)</f>
        <v>0</v>
      </c>
      <c r="BL524" s="18" t="s">
        <v>306</v>
      </c>
      <c r="BM524" s="230" t="s">
        <v>606</v>
      </c>
    </row>
    <row r="525" s="13" customFormat="1">
      <c r="A525" s="13"/>
      <c r="B525" s="232"/>
      <c r="C525" s="233"/>
      <c r="D525" s="234" t="s">
        <v>140</v>
      </c>
      <c r="E525" s="235" t="s">
        <v>1</v>
      </c>
      <c r="F525" s="236" t="s">
        <v>607</v>
      </c>
      <c r="G525" s="233"/>
      <c r="H525" s="235" t="s">
        <v>1</v>
      </c>
      <c r="I525" s="237"/>
      <c r="J525" s="233"/>
      <c r="K525" s="233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140</v>
      </c>
      <c r="AU525" s="242" t="s">
        <v>88</v>
      </c>
      <c r="AV525" s="13" t="s">
        <v>86</v>
      </c>
      <c r="AW525" s="13" t="s">
        <v>33</v>
      </c>
      <c r="AX525" s="13" t="s">
        <v>78</v>
      </c>
      <c r="AY525" s="242" t="s">
        <v>130</v>
      </c>
    </row>
    <row r="526" s="13" customFormat="1">
      <c r="A526" s="13"/>
      <c r="B526" s="232"/>
      <c r="C526" s="233"/>
      <c r="D526" s="234" t="s">
        <v>140</v>
      </c>
      <c r="E526" s="235" t="s">
        <v>1</v>
      </c>
      <c r="F526" s="236" t="s">
        <v>608</v>
      </c>
      <c r="G526" s="233"/>
      <c r="H526" s="235" t="s">
        <v>1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140</v>
      </c>
      <c r="AU526" s="242" t="s">
        <v>88</v>
      </c>
      <c r="AV526" s="13" t="s">
        <v>86</v>
      </c>
      <c r="AW526" s="13" t="s">
        <v>33</v>
      </c>
      <c r="AX526" s="13" t="s">
        <v>78</v>
      </c>
      <c r="AY526" s="242" t="s">
        <v>130</v>
      </c>
    </row>
    <row r="527" s="13" customFormat="1">
      <c r="A527" s="13"/>
      <c r="B527" s="232"/>
      <c r="C527" s="233"/>
      <c r="D527" s="234" t="s">
        <v>140</v>
      </c>
      <c r="E527" s="235" t="s">
        <v>1</v>
      </c>
      <c r="F527" s="236" t="s">
        <v>609</v>
      </c>
      <c r="G527" s="233"/>
      <c r="H527" s="235" t="s">
        <v>1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140</v>
      </c>
      <c r="AU527" s="242" t="s">
        <v>88</v>
      </c>
      <c r="AV527" s="13" t="s">
        <v>86</v>
      </c>
      <c r="AW527" s="13" t="s">
        <v>33</v>
      </c>
      <c r="AX527" s="13" t="s">
        <v>78</v>
      </c>
      <c r="AY527" s="242" t="s">
        <v>130</v>
      </c>
    </row>
    <row r="528" s="13" customFormat="1">
      <c r="A528" s="13"/>
      <c r="B528" s="232"/>
      <c r="C528" s="233"/>
      <c r="D528" s="234" t="s">
        <v>140</v>
      </c>
      <c r="E528" s="235" t="s">
        <v>1</v>
      </c>
      <c r="F528" s="236" t="s">
        <v>610</v>
      </c>
      <c r="G528" s="233"/>
      <c r="H528" s="235" t="s">
        <v>1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140</v>
      </c>
      <c r="AU528" s="242" t="s">
        <v>88</v>
      </c>
      <c r="AV528" s="13" t="s">
        <v>86</v>
      </c>
      <c r="AW528" s="13" t="s">
        <v>33</v>
      </c>
      <c r="AX528" s="13" t="s">
        <v>78</v>
      </c>
      <c r="AY528" s="242" t="s">
        <v>130</v>
      </c>
    </row>
    <row r="529" s="13" customFormat="1">
      <c r="A529" s="13"/>
      <c r="B529" s="232"/>
      <c r="C529" s="233"/>
      <c r="D529" s="234" t="s">
        <v>140</v>
      </c>
      <c r="E529" s="235" t="s">
        <v>1</v>
      </c>
      <c r="F529" s="236" t="s">
        <v>611</v>
      </c>
      <c r="G529" s="233"/>
      <c r="H529" s="235" t="s">
        <v>1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140</v>
      </c>
      <c r="AU529" s="242" t="s">
        <v>88</v>
      </c>
      <c r="AV529" s="13" t="s">
        <v>86</v>
      </c>
      <c r="AW529" s="13" t="s">
        <v>33</v>
      </c>
      <c r="AX529" s="13" t="s">
        <v>78</v>
      </c>
      <c r="AY529" s="242" t="s">
        <v>130</v>
      </c>
    </row>
    <row r="530" s="13" customFormat="1">
      <c r="A530" s="13"/>
      <c r="B530" s="232"/>
      <c r="C530" s="233"/>
      <c r="D530" s="234" t="s">
        <v>140</v>
      </c>
      <c r="E530" s="235" t="s">
        <v>1</v>
      </c>
      <c r="F530" s="236" t="s">
        <v>434</v>
      </c>
      <c r="G530" s="233"/>
      <c r="H530" s="235" t="s">
        <v>1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140</v>
      </c>
      <c r="AU530" s="242" t="s">
        <v>88</v>
      </c>
      <c r="AV530" s="13" t="s">
        <v>86</v>
      </c>
      <c r="AW530" s="13" t="s">
        <v>33</v>
      </c>
      <c r="AX530" s="13" t="s">
        <v>78</v>
      </c>
      <c r="AY530" s="242" t="s">
        <v>130</v>
      </c>
    </row>
    <row r="531" s="14" customFormat="1">
      <c r="A531" s="14"/>
      <c r="B531" s="243"/>
      <c r="C531" s="244"/>
      <c r="D531" s="234" t="s">
        <v>140</v>
      </c>
      <c r="E531" s="245" t="s">
        <v>1</v>
      </c>
      <c r="F531" s="246" t="s">
        <v>88</v>
      </c>
      <c r="G531" s="244"/>
      <c r="H531" s="247">
        <v>2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140</v>
      </c>
      <c r="AU531" s="253" t="s">
        <v>88</v>
      </c>
      <c r="AV531" s="14" t="s">
        <v>88</v>
      </c>
      <c r="AW531" s="14" t="s">
        <v>33</v>
      </c>
      <c r="AX531" s="14" t="s">
        <v>86</v>
      </c>
      <c r="AY531" s="253" t="s">
        <v>130</v>
      </c>
    </row>
    <row r="532" s="13" customFormat="1">
      <c r="A532" s="13"/>
      <c r="B532" s="232"/>
      <c r="C532" s="233"/>
      <c r="D532" s="234" t="s">
        <v>140</v>
      </c>
      <c r="E532" s="235" t="s">
        <v>1</v>
      </c>
      <c r="F532" s="236" t="s">
        <v>612</v>
      </c>
      <c r="G532" s="233"/>
      <c r="H532" s="235" t="s">
        <v>1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140</v>
      </c>
      <c r="AU532" s="242" t="s">
        <v>88</v>
      </c>
      <c r="AV532" s="13" t="s">
        <v>86</v>
      </c>
      <c r="AW532" s="13" t="s">
        <v>33</v>
      </c>
      <c r="AX532" s="13" t="s">
        <v>78</v>
      </c>
      <c r="AY532" s="242" t="s">
        <v>130</v>
      </c>
    </row>
    <row r="533" s="13" customFormat="1">
      <c r="A533" s="13"/>
      <c r="B533" s="232"/>
      <c r="C533" s="233"/>
      <c r="D533" s="234" t="s">
        <v>140</v>
      </c>
      <c r="E533" s="235" t="s">
        <v>1</v>
      </c>
      <c r="F533" s="236" t="s">
        <v>613</v>
      </c>
      <c r="G533" s="233"/>
      <c r="H533" s="235" t="s">
        <v>1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140</v>
      </c>
      <c r="AU533" s="242" t="s">
        <v>88</v>
      </c>
      <c r="AV533" s="13" t="s">
        <v>86</v>
      </c>
      <c r="AW533" s="13" t="s">
        <v>33</v>
      </c>
      <c r="AX533" s="13" t="s">
        <v>78</v>
      </c>
      <c r="AY533" s="242" t="s">
        <v>130</v>
      </c>
    </row>
    <row r="534" s="2" customFormat="1" ht="37.8" customHeight="1">
      <c r="A534" s="39"/>
      <c r="B534" s="40"/>
      <c r="C534" s="276" t="s">
        <v>614</v>
      </c>
      <c r="D534" s="276" t="s">
        <v>603</v>
      </c>
      <c r="E534" s="277" t="s">
        <v>615</v>
      </c>
      <c r="F534" s="278" t="s">
        <v>616</v>
      </c>
      <c r="G534" s="279" t="s">
        <v>389</v>
      </c>
      <c r="H534" s="280">
        <v>4</v>
      </c>
      <c r="I534" s="281"/>
      <c r="J534" s="282">
        <f>ROUND(I534*H534,2)</f>
        <v>0</v>
      </c>
      <c r="K534" s="278" t="s">
        <v>1</v>
      </c>
      <c r="L534" s="283"/>
      <c r="M534" s="284" t="s">
        <v>1</v>
      </c>
      <c r="N534" s="285" t="s">
        <v>43</v>
      </c>
      <c r="O534" s="92"/>
      <c r="P534" s="228">
        <f>O534*H534</f>
        <v>0</v>
      </c>
      <c r="Q534" s="228">
        <v>0.002</v>
      </c>
      <c r="R534" s="228">
        <f>Q534*H534</f>
        <v>0.0080000000000000002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265</v>
      </c>
      <c r="AT534" s="230" t="s">
        <v>603</v>
      </c>
      <c r="AU534" s="230" t="s">
        <v>88</v>
      </c>
      <c r="AY534" s="18" t="s">
        <v>130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86</v>
      </c>
      <c r="BK534" s="231">
        <f>ROUND(I534*H534,2)</f>
        <v>0</v>
      </c>
      <c r="BL534" s="18" t="s">
        <v>306</v>
      </c>
      <c r="BM534" s="230" t="s">
        <v>617</v>
      </c>
    </row>
    <row r="535" s="13" customFormat="1">
      <c r="A535" s="13"/>
      <c r="B535" s="232"/>
      <c r="C535" s="233"/>
      <c r="D535" s="234" t="s">
        <v>140</v>
      </c>
      <c r="E535" s="235" t="s">
        <v>1</v>
      </c>
      <c r="F535" s="236" t="s">
        <v>607</v>
      </c>
      <c r="G535" s="233"/>
      <c r="H535" s="235" t="s">
        <v>1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140</v>
      </c>
      <c r="AU535" s="242" t="s">
        <v>88</v>
      </c>
      <c r="AV535" s="13" t="s">
        <v>86</v>
      </c>
      <c r="AW535" s="13" t="s">
        <v>33</v>
      </c>
      <c r="AX535" s="13" t="s">
        <v>78</v>
      </c>
      <c r="AY535" s="242" t="s">
        <v>130</v>
      </c>
    </row>
    <row r="536" s="13" customFormat="1">
      <c r="A536" s="13"/>
      <c r="B536" s="232"/>
      <c r="C536" s="233"/>
      <c r="D536" s="234" t="s">
        <v>140</v>
      </c>
      <c r="E536" s="235" t="s">
        <v>1</v>
      </c>
      <c r="F536" s="236" t="s">
        <v>608</v>
      </c>
      <c r="G536" s="233"/>
      <c r="H536" s="235" t="s">
        <v>1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140</v>
      </c>
      <c r="AU536" s="242" t="s">
        <v>88</v>
      </c>
      <c r="AV536" s="13" t="s">
        <v>86</v>
      </c>
      <c r="AW536" s="13" t="s">
        <v>33</v>
      </c>
      <c r="AX536" s="13" t="s">
        <v>78</v>
      </c>
      <c r="AY536" s="242" t="s">
        <v>130</v>
      </c>
    </row>
    <row r="537" s="13" customFormat="1">
      <c r="A537" s="13"/>
      <c r="B537" s="232"/>
      <c r="C537" s="233"/>
      <c r="D537" s="234" t="s">
        <v>140</v>
      </c>
      <c r="E537" s="235" t="s">
        <v>1</v>
      </c>
      <c r="F537" s="236" t="s">
        <v>618</v>
      </c>
      <c r="G537" s="233"/>
      <c r="H537" s="235" t="s">
        <v>1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140</v>
      </c>
      <c r="AU537" s="242" t="s">
        <v>88</v>
      </c>
      <c r="AV537" s="13" t="s">
        <v>86</v>
      </c>
      <c r="AW537" s="13" t="s">
        <v>33</v>
      </c>
      <c r="AX537" s="13" t="s">
        <v>78</v>
      </c>
      <c r="AY537" s="242" t="s">
        <v>130</v>
      </c>
    </row>
    <row r="538" s="13" customFormat="1">
      <c r="A538" s="13"/>
      <c r="B538" s="232"/>
      <c r="C538" s="233"/>
      <c r="D538" s="234" t="s">
        <v>140</v>
      </c>
      <c r="E538" s="235" t="s">
        <v>1</v>
      </c>
      <c r="F538" s="236" t="s">
        <v>609</v>
      </c>
      <c r="G538" s="233"/>
      <c r="H538" s="235" t="s">
        <v>1</v>
      </c>
      <c r="I538" s="237"/>
      <c r="J538" s="233"/>
      <c r="K538" s="233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140</v>
      </c>
      <c r="AU538" s="242" t="s">
        <v>88</v>
      </c>
      <c r="AV538" s="13" t="s">
        <v>86</v>
      </c>
      <c r="AW538" s="13" t="s">
        <v>33</v>
      </c>
      <c r="AX538" s="13" t="s">
        <v>78</v>
      </c>
      <c r="AY538" s="242" t="s">
        <v>130</v>
      </c>
    </row>
    <row r="539" s="13" customFormat="1">
      <c r="A539" s="13"/>
      <c r="B539" s="232"/>
      <c r="C539" s="233"/>
      <c r="D539" s="234" t="s">
        <v>140</v>
      </c>
      <c r="E539" s="235" t="s">
        <v>1</v>
      </c>
      <c r="F539" s="236" t="s">
        <v>610</v>
      </c>
      <c r="G539" s="233"/>
      <c r="H539" s="235" t="s">
        <v>1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140</v>
      </c>
      <c r="AU539" s="242" t="s">
        <v>88</v>
      </c>
      <c r="AV539" s="13" t="s">
        <v>86</v>
      </c>
      <c r="AW539" s="13" t="s">
        <v>33</v>
      </c>
      <c r="AX539" s="13" t="s">
        <v>78</v>
      </c>
      <c r="AY539" s="242" t="s">
        <v>130</v>
      </c>
    </row>
    <row r="540" s="13" customFormat="1">
      <c r="A540" s="13"/>
      <c r="B540" s="232"/>
      <c r="C540" s="233"/>
      <c r="D540" s="234" t="s">
        <v>140</v>
      </c>
      <c r="E540" s="235" t="s">
        <v>1</v>
      </c>
      <c r="F540" s="236" t="s">
        <v>611</v>
      </c>
      <c r="G540" s="233"/>
      <c r="H540" s="235" t="s">
        <v>1</v>
      </c>
      <c r="I540" s="237"/>
      <c r="J540" s="233"/>
      <c r="K540" s="233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140</v>
      </c>
      <c r="AU540" s="242" t="s">
        <v>88</v>
      </c>
      <c r="AV540" s="13" t="s">
        <v>86</v>
      </c>
      <c r="AW540" s="13" t="s">
        <v>33</v>
      </c>
      <c r="AX540" s="13" t="s">
        <v>78</v>
      </c>
      <c r="AY540" s="242" t="s">
        <v>130</v>
      </c>
    </row>
    <row r="541" s="13" customFormat="1">
      <c r="A541" s="13"/>
      <c r="B541" s="232"/>
      <c r="C541" s="233"/>
      <c r="D541" s="234" t="s">
        <v>140</v>
      </c>
      <c r="E541" s="235" t="s">
        <v>1</v>
      </c>
      <c r="F541" s="236" t="s">
        <v>436</v>
      </c>
      <c r="G541" s="233"/>
      <c r="H541" s="235" t="s">
        <v>1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140</v>
      </c>
      <c r="AU541" s="242" t="s">
        <v>88</v>
      </c>
      <c r="AV541" s="13" t="s">
        <v>86</v>
      </c>
      <c r="AW541" s="13" t="s">
        <v>33</v>
      </c>
      <c r="AX541" s="13" t="s">
        <v>78</v>
      </c>
      <c r="AY541" s="242" t="s">
        <v>130</v>
      </c>
    </row>
    <row r="542" s="14" customFormat="1">
      <c r="A542" s="14"/>
      <c r="B542" s="243"/>
      <c r="C542" s="244"/>
      <c r="D542" s="234" t="s">
        <v>140</v>
      </c>
      <c r="E542" s="245" t="s">
        <v>1</v>
      </c>
      <c r="F542" s="246" t="s">
        <v>138</v>
      </c>
      <c r="G542" s="244"/>
      <c r="H542" s="247">
        <v>4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140</v>
      </c>
      <c r="AU542" s="253" t="s">
        <v>88</v>
      </c>
      <c r="AV542" s="14" t="s">
        <v>88</v>
      </c>
      <c r="AW542" s="14" t="s">
        <v>33</v>
      </c>
      <c r="AX542" s="14" t="s">
        <v>86</v>
      </c>
      <c r="AY542" s="253" t="s">
        <v>130</v>
      </c>
    </row>
    <row r="543" s="13" customFormat="1">
      <c r="A543" s="13"/>
      <c r="B543" s="232"/>
      <c r="C543" s="233"/>
      <c r="D543" s="234" t="s">
        <v>140</v>
      </c>
      <c r="E543" s="235" t="s">
        <v>1</v>
      </c>
      <c r="F543" s="236" t="s">
        <v>612</v>
      </c>
      <c r="G543" s="233"/>
      <c r="H543" s="235" t="s">
        <v>1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140</v>
      </c>
      <c r="AU543" s="242" t="s">
        <v>88</v>
      </c>
      <c r="AV543" s="13" t="s">
        <v>86</v>
      </c>
      <c r="AW543" s="13" t="s">
        <v>33</v>
      </c>
      <c r="AX543" s="13" t="s">
        <v>78</v>
      </c>
      <c r="AY543" s="242" t="s">
        <v>130</v>
      </c>
    </row>
    <row r="544" s="13" customFormat="1">
      <c r="A544" s="13"/>
      <c r="B544" s="232"/>
      <c r="C544" s="233"/>
      <c r="D544" s="234" t="s">
        <v>140</v>
      </c>
      <c r="E544" s="235" t="s">
        <v>1</v>
      </c>
      <c r="F544" s="236" t="s">
        <v>613</v>
      </c>
      <c r="G544" s="233"/>
      <c r="H544" s="235" t="s">
        <v>1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140</v>
      </c>
      <c r="AU544" s="242" t="s">
        <v>88</v>
      </c>
      <c r="AV544" s="13" t="s">
        <v>86</v>
      </c>
      <c r="AW544" s="13" t="s">
        <v>33</v>
      </c>
      <c r="AX544" s="13" t="s">
        <v>78</v>
      </c>
      <c r="AY544" s="242" t="s">
        <v>130</v>
      </c>
    </row>
    <row r="545" s="2" customFormat="1" ht="24.15" customHeight="1">
      <c r="A545" s="39"/>
      <c r="B545" s="40"/>
      <c r="C545" s="219" t="s">
        <v>619</v>
      </c>
      <c r="D545" s="219" t="s">
        <v>133</v>
      </c>
      <c r="E545" s="220" t="s">
        <v>620</v>
      </c>
      <c r="F545" s="221" t="s">
        <v>621</v>
      </c>
      <c r="G545" s="222" t="s">
        <v>136</v>
      </c>
      <c r="H545" s="223">
        <v>1.44</v>
      </c>
      <c r="I545" s="224"/>
      <c r="J545" s="225">
        <f>ROUND(I545*H545,2)</f>
        <v>0</v>
      </c>
      <c r="K545" s="221" t="s">
        <v>137</v>
      </c>
      <c r="L545" s="45"/>
      <c r="M545" s="226" t="s">
        <v>1</v>
      </c>
      <c r="N545" s="227" t="s">
        <v>43</v>
      </c>
      <c r="O545" s="92"/>
      <c r="P545" s="228">
        <f>O545*H545</f>
        <v>0</v>
      </c>
      <c r="Q545" s="228">
        <v>0.00027</v>
      </c>
      <c r="R545" s="228">
        <f>Q545*H545</f>
        <v>0.00038879999999999996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306</v>
      </c>
      <c r="AT545" s="230" t="s">
        <v>133</v>
      </c>
      <c r="AU545" s="230" t="s">
        <v>88</v>
      </c>
      <c r="AY545" s="18" t="s">
        <v>130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86</v>
      </c>
      <c r="BK545" s="231">
        <f>ROUND(I545*H545,2)</f>
        <v>0</v>
      </c>
      <c r="BL545" s="18" t="s">
        <v>306</v>
      </c>
      <c r="BM545" s="230" t="s">
        <v>622</v>
      </c>
    </row>
    <row r="546" s="13" customFormat="1">
      <c r="A546" s="13"/>
      <c r="B546" s="232"/>
      <c r="C546" s="233"/>
      <c r="D546" s="234" t="s">
        <v>140</v>
      </c>
      <c r="E546" s="235" t="s">
        <v>1</v>
      </c>
      <c r="F546" s="236" t="s">
        <v>443</v>
      </c>
      <c r="G546" s="233"/>
      <c r="H546" s="235" t="s">
        <v>1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140</v>
      </c>
      <c r="AU546" s="242" t="s">
        <v>88</v>
      </c>
      <c r="AV546" s="13" t="s">
        <v>86</v>
      </c>
      <c r="AW546" s="13" t="s">
        <v>33</v>
      </c>
      <c r="AX546" s="13" t="s">
        <v>78</v>
      </c>
      <c r="AY546" s="242" t="s">
        <v>130</v>
      </c>
    </row>
    <row r="547" s="14" customFormat="1">
      <c r="A547" s="14"/>
      <c r="B547" s="243"/>
      <c r="C547" s="244"/>
      <c r="D547" s="234" t="s">
        <v>140</v>
      </c>
      <c r="E547" s="245" t="s">
        <v>1</v>
      </c>
      <c r="F547" s="246" t="s">
        <v>444</v>
      </c>
      <c r="G547" s="244"/>
      <c r="H547" s="247">
        <v>1.44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140</v>
      </c>
      <c r="AU547" s="253" t="s">
        <v>88</v>
      </c>
      <c r="AV547" s="14" t="s">
        <v>88</v>
      </c>
      <c r="AW547" s="14" t="s">
        <v>33</v>
      </c>
      <c r="AX547" s="14" t="s">
        <v>86</v>
      </c>
      <c r="AY547" s="253" t="s">
        <v>130</v>
      </c>
    </row>
    <row r="548" s="2" customFormat="1" ht="37.8" customHeight="1">
      <c r="A548" s="39"/>
      <c r="B548" s="40"/>
      <c r="C548" s="276" t="s">
        <v>131</v>
      </c>
      <c r="D548" s="276" t="s">
        <v>603</v>
      </c>
      <c r="E548" s="277" t="s">
        <v>623</v>
      </c>
      <c r="F548" s="278" t="s">
        <v>624</v>
      </c>
      <c r="G548" s="279" t="s">
        <v>389</v>
      </c>
      <c r="H548" s="280">
        <v>1</v>
      </c>
      <c r="I548" s="281"/>
      <c r="J548" s="282">
        <f>ROUND(I548*H548,2)</f>
        <v>0</v>
      </c>
      <c r="K548" s="278" t="s">
        <v>1</v>
      </c>
      <c r="L548" s="283"/>
      <c r="M548" s="284" t="s">
        <v>1</v>
      </c>
      <c r="N548" s="285" t="s">
        <v>43</v>
      </c>
      <c r="O548" s="92"/>
      <c r="P548" s="228">
        <f>O548*H548</f>
        <v>0</v>
      </c>
      <c r="Q548" s="228">
        <v>0.0061999999999999998</v>
      </c>
      <c r="R548" s="228">
        <f>Q548*H548</f>
        <v>0.0061999999999999998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265</v>
      </c>
      <c r="AT548" s="230" t="s">
        <v>603</v>
      </c>
      <c r="AU548" s="230" t="s">
        <v>88</v>
      </c>
      <c r="AY548" s="18" t="s">
        <v>130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86</v>
      </c>
      <c r="BK548" s="231">
        <f>ROUND(I548*H548,2)</f>
        <v>0</v>
      </c>
      <c r="BL548" s="18" t="s">
        <v>306</v>
      </c>
      <c r="BM548" s="230" t="s">
        <v>625</v>
      </c>
    </row>
    <row r="549" s="13" customFormat="1">
      <c r="A549" s="13"/>
      <c r="B549" s="232"/>
      <c r="C549" s="233"/>
      <c r="D549" s="234" t="s">
        <v>140</v>
      </c>
      <c r="E549" s="235" t="s">
        <v>1</v>
      </c>
      <c r="F549" s="236" t="s">
        <v>607</v>
      </c>
      <c r="G549" s="233"/>
      <c r="H549" s="235" t="s">
        <v>1</v>
      </c>
      <c r="I549" s="237"/>
      <c r="J549" s="233"/>
      <c r="K549" s="233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140</v>
      </c>
      <c r="AU549" s="242" t="s">
        <v>88</v>
      </c>
      <c r="AV549" s="13" t="s">
        <v>86</v>
      </c>
      <c r="AW549" s="13" t="s">
        <v>33</v>
      </c>
      <c r="AX549" s="13" t="s">
        <v>78</v>
      </c>
      <c r="AY549" s="242" t="s">
        <v>130</v>
      </c>
    </row>
    <row r="550" s="13" customFormat="1">
      <c r="A550" s="13"/>
      <c r="B550" s="232"/>
      <c r="C550" s="233"/>
      <c r="D550" s="234" t="s">
        <v>140</v>
      </c>
      <c r="E550" s="235" t="s">
        <v>1</v>
      </c>
      <c r="F550" s="236" t="s">
        <v>608</v>
      </c>
      <c r="G550" s="233"/>
      <c r="H550" s="235" t="s">
        <v>1</v>
      </c>
      <c r="I550" s="237"/>
      <c r="J550" s="233"/>
      <c r="K550" s="233"/>
      <c r="L550" s="238"/>
      <c r="M550" s="239"/>
      <c r="N550" s="240"/>
      <c r="O550" s="240"/>
      <c r="P550" s="240"/>
      <c r="Q550" s="240"/>
      <c r="R550" s="240"/>
      <c r="S550" s="240"/>
      <c r="T550" s="24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2" t="s">
        <v>140</v>
      </c>
      <c r="AU550" s="242" t="s">
        <v>88</v>
      </c>
      <c r="AV550" s="13" t="s">
        <v>86</v>
      </c>
      <c r="AW550" s="13" t="s">
        <v>33</v>
      </c>
      <c r="AX550" s="13" t="s">
        <v>78</v>
      </c>
      <c r="AY550" s="242" t="s">
        <v>130</v>
      </c>
    </row>
    <row r="551" s="13" customFormat="1">
      <c r="A551" s="13"/>
      <c r="B551" s="232"/>
      <c r="C551" s="233"/>
      <c r="D551" s="234" t="s">
        <v>140</v>
      </c>
      <c r="E551" s="235" t="s">
        <v>1</v>
      </c>
      <c r="F551" s="236" t="s">
        <v>609</v>
      </c>
      <c r="G551" s="233"/>
      <c r="H551" s="235" t="s">
        <v>1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140</v>
      </c>
      <c r="AU551" s="242" t="s">
        <v>88</v>
      </c>
      <c r="AV551" s="13" t="s">
        <v>86</v>
      </c>
      <c r="AW551" s="13" t="s">
        <v>33</v>
      </c>
      <c r="AX551" s="13" t="s">
        <v>78</v>
      </c>
      <c r="AY551" s="242" t="s">
        <v>130</v>
      </c>
    </row>
    <row r="552" s="13" customFormat="1">
      <c r="A552" s="13"/>
      <c r="B552" s="232"/>
      <c r="C552" s="233"/>
      <c r="D552" s="234" t="s">
        <v>140</v>
      </c>
      <c r="E552" s="235" t="s">
        <v>1</v>
      </c>
      <c r="F552" s="236" t="s">
        <v>610</v>
      </c>
      <c r="G552" s="233"/>
      <c r="H552" s="235" t="s">
        <v>1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140</v>
      </c>
      <c r="AU552" s="242" t="s">
        <v>88</v>
      </c>
      <c r="AV552" s="13" t="s">
        <v>86</v>
      </c>
      <c r="AW552" s="13" t="s">
        <v>33</v>
      </c>
      <c r="AX552" s="13" t="s">
        <v>78</v>
      </c>
      <c r="AY552" s="242" t="s">
        <v>130</v>
      </c>
    </row>
    <row r="553" s="13" customFormat="1">
      <c r="A553" s="13"/>
      <c r="B553" s="232"/>
      <c r="C553" s="233"/>
      <c r="D553" s="234" t="s">
        <v>140</v>
      </c>
      <c r="E553" s="235" t="s">
        <v>1</v>
      </c>
      <c r="F553" s="236" t="s">
        <v>626</v>
      </c>
      <c r="G553" s="233"/>
      <c r="H553" s="235" t="s">
        <v>1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2" t="s">
        <v>140</v>
      </c>
      <c r="AU553" s="242" t="s">
        <v>88</v>
      </c>
      <c r="AV553" s="13" t="s">
        <v>86</v>
      </c>
      <c r="AW553" s="13" t="s">
        <v>33</v>
      </c>
      <c r="AX553" s="13" t="s">
        <v>78</v>
      </c>
      <c r="AY553" s="242" t="s">
        <v>130</v>
      </c>
    </row>
    <row r="554" s="14" customFormat="1">
      <c r="A554" s="14"/>
      <c r="B554" s="243"/>
      <c r="C554" s="244"/>
      <c r="D554" s="234" t="s">
        <v>140</v>
      </c>
      <c r="E554" s="245" t="s">
        <v>1</v>
      </c>
      <c r="F554" s="246" t="s">
        <v>86</v>
      </c>
      <c r="G554" s="244"/>
      <c r="H554" s="247">
        <v>1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140</v>
      </c>
      <c r="AU554" s="253" t="s">
        <v>88</v>
      </c>
      <c r="AV554" s="14" t="s">
        <v>88</v>
      </c>
      <c r="AW554" s="14" t="s">
        <v>33</v>
      </c>
      <c r="AX554" s="14" t="s">
        <v>86</v>
      </c>
      <c r="AY554" s="253" t="s">
        <v>130</v>
      </c>
    </row>
    <row r="555" s="13" customFormat="1">
      <c r="A555" s="13"/>
      <c r="B555" s="232"/>
      <c r="C555" s="233"/>
      <c r="D555" s="234" t="s">
        <v>140</v>
      </c>
      <c r="E555" s="235" t="s">
        <v>1</v>
      </c>
      <c r="F555" s="236" t="s">
        <v>612</v>
      </c>
      <c r="G555" s="233"/>
      <c r="H555" s="235" t="s">
        <v>1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140</v>
      </c>
      <c r="AU555" s="242" t="s">
        <v>88</v>
      </c>
      <c r="AV555" s="13" t="s">
        <v>86</v>
      </c>
      <c r="AW555" s="13" t="s">
        <v>33</v>
      </c>
      <c r="AX555" s="13" t="s">
        <v>78</v>
      </c>
      <c r="AY555" s="242" t="s">
        <v>130</v>
      </c>
    </row>
    <row r="556" s="13" customFormat="1">
      <c r="A556" s="13"/>
      <c r="B556" s="232"/>
      <c r="C556" s="233"/>
      <c r="D556" s="234" t="s">
        <v>140</v>
      </c>
      <c r="E556" s="235" t="s">
        <v>1</v>
      </c>
      <c r="F556" s="236" t="s">
        <v>627</v>
      </c>
      <c r="G556" s="233"/>
      <c r="H556" s="235" t="s">
        <v>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140</v>
      </c>
      <c r="AU556" s="242" t="s">
        <v>88</v>
      </c>
      <c r="AV556" s="13" t="s">
        <v>86</v>
      </c>
      <c r="AW556" s="13" t="s">
        <v>33</v>
      </c>
      <c r="AX556" s="13" t="s">
        <v>78</v>
      </c>
      <c r="AY556" s="242" t="s">
        <v>130</v>
      </c>
    </row>
    <row r="557" s="2" customFormat="1" ht="24.15" customHeight="1">
      <c r="A557" s="39"/>
      <c r="B557" s="40"/>
      <c r="C557" s="219" t="s">
        <v>231</v>
      </c>
      <c r="D557" s="219" t="s">
        <v>133</v>
      </c>
      <c r="E557" s="220" t="s">
        <v>628</v>
      </c>
      <c r="F557" s="221" t="s">
        <v>629</v>
      </c>
      <c r="G557" s="222" t="s">
        <v>389</v>
      </c>
      <c r="H557" s="223">
        <v>9</v>
      </c>
      <c r="I557" s="224"/>
      <c r="J557" s="225">
        <f>ROUND(I557*H557,2)</f>
        <v>0</v>
      </c>
      <c r="K557" s="221" t="s">
        <v>137</v>
      </c>
      <c r="L557" s="45"/>
      <c r="M557" s="226" t="s">
        <v>1</v>
      </c>
      <c r="N557" s="227" t="s">
        <v>43</v>
      </c>
      <c r="O557" s="92"/>
      <c r="P557" s="228">
        <f>O557*H557</f>
        <v>0</v>
      </c>
      <c r="Q557" s="228">
        <v>0.00027</v>
      </c>
      <c r="R557" s="228">
        <f>Q557*H557</f>
        <v>0.0024299999999999999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306</v>
      </c>
      <c r="AT557" s="230" t="s">
        <v>133</v>
      </c>
      <c r="AU557" s="230" t="s">
        <v>88</v>
      </c>
      <c r="AY557" s="18" t="s">
        <v>130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86</v>
      </c>
      <c r="BK557" s="231">
        <f>ROUND(I557*H557,2)</f>
        <v>0</v>
      </c>
      <c r="BL557" s="18" t="s">
        <v>306</v>
      </c>
      <c r="BM557" s="230" t="s">
        <v>630</v>
      </c>
    </row>
    <row r="558" s="13" customFormat="1">
      <c r="A558" s="13"/>
      <c r="B558" s="232"/>
      <c r="C558" s="233"/>
      <c r="D558" s="234" t="s">
        <v>140</v>
      </c>
      <c r="E558" s="235" t="s">
        <v>1</v>
      </c>
      <c r="F558" s="236" t="s">
        <v>631</v>
      </c>
      <c r="G558" s="233"/>
      <c r="H558" s="235" t="s">
        <v>1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2" t="s">
        <v>140</v>
      </c>
      <c r="AU558" s="242" t="s">
        <v>88</v>
      </c>
      <c r="AV558" s="13" t="s">
        <v>86</v>
      </c>
      <c r="AW558" s="13" t="s">
        <v>33</v>
      </c>
      <c r="AX558" s="13" t="s">
        <v>78</v>
      </c>
      <c r="AY558" s="242" t="s">
        <v>130</v>
      </c>
    </row>
    <row r="559" s="14" customFormat="1">
      <c r="A559" s="14"/>
      <c r="B559" s="243"/>
      <c r="C559" s="244"/>
      <c r="D559" s="234" t="s">
        <v>140</v>
      </c>
      <c r="E559" s="245" t="s">
        <v>1</v>
      </c>
      <c r="F559" s="246" t="s">
        <v>257</v>
      </c>
      <c r="G559" s="244"/>
      <c r="H559" s="247">
        <v>8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140</v>
      </c>
      <c r="AU559" s="253" t="s">
        <v>88</v>
      </c>
      <c r="AV559" s="14" t="s">
        <v>88</v>
      </c>
      <c r="AW559" s="14" t="s">
        <v>33</v>
      </c>
      <c r="AX559" s="14" t="s">
        <v>78</v>
      </c>
      <c r="AY559" s="253" t="s">
        <v>130</v>
      </c>
    </row>
    <row r="560" s="13" customFormat="1">
      <c r="A560" s="13"/>
      <c r="B560" s="232"/>
      <c r="C560" s="233"/>
      <c r="D560" s="234" t="s">
        <v>140</v>
      </c>
      <c r="E560" s="235" t="s">
        <v>1</v>
      </c>
      <c r="F560" s="236" t="s">
        <v>632</v>
      </c>
      <c r="G560" s="233"/>
      <c r="H560" s="235" t="s">
        <v>1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2" t="s">
        <v>140</v>
      </c>
      <c r="AU560" s="242" t="s">
        <v>88</v>
      </c>
      <c r="AV560" s="13" t="s">
        <v>86</v>
      </c>
      <c r="AW560" s="13" t="s">
        <v>33</v>
      </c>
      <c r="AX560" s="13" t="s">
        <v>78</v>
      </c>
      <c r="AY560" s="242" t="s">
        <v>130</v>
      </c>
    </row>
    <row r="561" s="14" customFormat="1">
      <c r="A561" s="14"/>
      <c r="B561" s="243"/>
      <c r="C561" s="244"/>
      <c r="D561" s="234" t="s">
        <v>140</v>
      </c>
      <c r="E561" s="245" t="s">
        <v>1</v>
      </c>
      <c r="F561" s="246" t="s">
        <v>86</v>
      </c>
      <c r="G561" s="244"/>
      <c r="H561" s="247">
        <v>1</v>
      </c>
      <c r="I561" s="248"/>
      <c r="J561" s="244"/>
      <c r="K561" s="244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140</v>
      </c>
      <c r="AU561" s="253" t="s">
        <v>88</v>
      </c>
      <c r="AV561" s="14" t="s">
        <v>88</v>
      </c>
      <c r="AW561" s="14" t="s">
        <v>33</v>
      </c>
      <c r="AX561" s="14" t="s">
        <v>78</v>
      </c>
      <c r="AY561" s="253" t="s">
        <v>130</v>
      </c>
    </row>
    <row r="562" s="16" customFormat="1">
      <c r="A562" s="16"/>
      <c r="B562" s="265"/>
      <c r="C562" s="266"/>
      <c r="D562" s="234" t="s">
        <v>140</v>
      </c>
      <c r="E562" s="267" t="s">
        <v>1</v>
      </c>
      <c r="F562" s="268" t="s">
        <v>178</v>
      </c>
      <c r="G562" s="266"/>
      <c r="H562" s="269">
        <v>9</v>
      </c>
      <c r="I562" s="270"/>
      <c r="J562" s="266"/>
      <c r="K562" s="266"/>
      <c r="L562" s="271"/>
      <c r="M562" s="272"/>
      <c r="N562" s="273"/>
      <c r="O562" s="273"/>
      <c r="P562" s="273"/>
      <c r="Q562" s="273"/>
      <c r="R562" s="273"/>
      <c r="S562" s="273"/>
      <c r="T562" s="274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275" t="s">
        <v>140</v>
      </c>
      <c r="AU562" s="275" t="s">
        <v>88</v>
      </c>
      <c r="AV562" s="16" t="s">
        <v>138</v>
      </c>
      <c r="AW562" s="16" t="s">
        <v>33</v>
      </c>
      <c r="AX562" s="16" t="s">
        <v>86</v>
      </c>
      <c r="AY562" s="275" t="s">
        <v>130</v>
      </c>
    </row>
    <row r="563" s="13" customFormat="1">
      <c r="A563" s="13"/>
      <c r="B563" s="232"/>
      <c r="C563" s="233"/>
      <c r="D563" s="234" t="s">
        <v>140</v>
      </c>
      <c r="E563" s="235" t="s">
        <v>1</v>
      </c>
      <c r="F563" s="236" t="s">
        <v>633</v>
      </c>
      <c r="G563" s="233"/>
      <c r="H563" s="235" t="s">
        <v>1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140</v>
      </c>
      <c r="AU563" s="242" t="s">
        <v>88</v>
      </c>
      <c r="AV563" s="13" t="s">
        <v>86</v>
      </c>
      <c r="AW563" s="13" t="s">
        <v>33</v>
      </c>
      <c r="AX563" s="13" t="s">
        <v>78</v>
      </c>
      <c r="AY563" s="242" t="s">
        <v>130</v>
      </c>
    </row>
    <row r="564" s="13" customFormat="1">
      <c r="A564" s="13"/>
      <c r="B564" s="232"/>
      <c r="C564" s="233"/>
      <c r="D564" s="234" t="s">
        <v>140</v>
      </c>
      <c r="E564" s="235" t="s">
        <v>1</v>
      </c>
      <c r="F564" s="236" t="s">
        <v>634</v>
      </c>
      <c r="G564" s="233"/>
      <c r="H564" s="235" t="s">
        <v>1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140</v>
      </c>
      <c r="AU564" s="242" t="s">
        <v>88</v>
      </c>
      <c r="AV564" s="13" t="s">
        <v>86</v>
      </c>
      <c r="AW564" s="13" t="s">
        <v>33</v>
      </c>
      <c r="AX564" s="13" t="s">
        <v>78</v>
      </c>
      <c r="AY564" s="242" t="s">
        <v>130</v>
      </c>
    </row>
    <row r="565" s="13" customFormat="1">
      <c r="A565" s="13"/>
      <c r="B565" s="232"/>
      <c r="C565" s="233"/>
      <c r="D565" s="234" t="s">
        <v>140</v>
      </c>
      <c r="E565" s="235" t="s">
        <v>1</v>
      </c>
      <c r="F565" s="236" t="s">
        <v>635</v>
      </c>
      <c r="G565" s="233"/>
      <c r="H565" s="235" t="s">
        <v>1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2" t="s">
        <v>140</v>
      </c>
      <c r="AU565" s="242" t="s">
        <v>88</v>
      </c>
      <c r="AV565" s="13" t="s">
        <v>86</v>
      </c>
      <c r="AW565" s="13" t="s">
        <v>33</v>
      </c>
      <c r="AX565" s="13" t="s">
        <v>78</v>
      </c>
      <c r="AY565" s="242" t="s">
        <v>130</v>
      </c>
    </row>
    <row r="566" s="13" customFormat="1">
      <c r="A566" s="13"/>
      <c r="B566" s="232"/>
      <c r="C566" s="233"/>
      <c r="D566" s="234" t="s">
        <v>140</v>
      </c>
      <c r="E566" s="235" t="s">
        <v>1</v>
      </c>
      <c r="F566" s="236" t="s">
        <v>636</v>
      </c>
      <c r="G566" s="233"/>
      <c r="H566" s="235" t="s">
        <v>1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2" t="s">
        <v>140</v>
      </c>
      <c r="AU566" s="242" t="s">
        <v>88</v>
      </c>
      <c r="AV566" s="13" t="s">
        <v>86</v>
      </c>
      <c r="AW566" s="13" t="s">
        <v>33</v>
      </c>
      <c r="AX566" s="13" t="s">
        <v>78</v>
      </c>
      <c r="AY566" s="242" t="s">
        <v>130</v>
      </c>
    </row>
    <row r="567" s="13" customFormat="1">
      <c r="A567" s="13"/>
      <c r="B567" s="232"/>
      <c r="C567" s="233"/>
      <c r="D567" s="234" t="s">
        <v>140</v>
      </c>
      <c r="E567" s="235" t="s">
        <v>1</v>
      </c>
      <c r="F567" s="236" t="s">
        <v>637</v>
      </c>
      <c r="G567" s="233"/>
      <c r="H567" s="235" t="s">
        <v>1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140</v>
      </c>
      <c r="AU567" s="242" t="s">
        <v>88</v>
      </c>
      <c r="AV567" s="13" t="s">
        <v>86</v>
      </c>
      <c r="AW567" s="13" t="s">
        <v>33</v>
      </c>
      <c r="AX567" s="13" t="s">
        <v>78</v>
      </c>
      <c r="AY567" s="242" t="s">
        <v>130</v>
      </c>
    </row>
    <row r="568" s="2" customFormat="1" ht="24.15" customHeight="1">
      <c r="A568" s="39"/>
      <c r="B568" s="40"/>
      <c r="C568" s="219" t="s">
        <v>638</v>
      </c>
      <c r="D568" s="219" t="s">
        <v>133</v>
      </c>
      <c r="E568" s="220" t="s">
        <v>639</v>
      </c>
      <c r="F568" s="221" t="s">
        <v>640</v>
      </c>
      <c r="G568" s="222" t="s">
        <v>136</v>
      </c>
      <c r="H568" s="223">
        <v>38</v>
      </c>
      <c r="I568" s="224"/>
      <c r="J568" s="225">
        <f>ROUND(I568*H568,2)</f>
        <v>0</v>
      </c>
      <c r="K568" s="221" t="s">
        <v>137</v>
      </c>
      <c r="L568" s="45"/>
      <c r="M568" s="226" t="s">
        <v>1</v>
      </c>
      <c r="N568" s="227" t="s">
        <v>43</v>
      </c>
      <c r="O568" s="92"/>
      <c r="P568" s="228">
        <f>O568*H568</f>
        <v>0</v>
      </c>
      <c r="Q568" s="228">
        <v>0.00027</v>
      </c>
      <c r="R568" s="228">
        <f>Q568*H568</f>
        <v>0.01026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306</v>
      </c>
      <c r="AT568" s="230" t="s">
        <v>133</v>
      </c>
      <c r="AU568" s="230" t="s">
        <v>88</v>
      </c>
      <c r="AY568" s="18" t="s">
        <v>130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86</v>
      </c>
      <c r="BK568" s="231">
        <f>ROUND(I568*H568,2)</f>
        <v>0</v>
      </c>
      <c r="BL568" s="18" t="s">
        <v>306</v>
      </c>
      <c r="BM568" s="230" t="s">
        <v>641</v>
      </c>
    </row>
    <row r="569" s="13" customFormat="1">
      <c r="A569" s="13"/>
      <c r="B569" s="232"/>
      <c r="C569" s="233"/>
      <c r="D569" s="234" t="s">
        <v>140</v>
      </c>
      <c r="E569" s="235" t="s">
        <v>1</v>
      </c>
      <c r="F569" s="236" t="s">
        <v>633</v>
      </c>
      <c r="G569" s="233"/>
      <c r="H569" s="235" t="s">
        <v>1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2" t="s">
        <v>140</v>
      </c>
      <c r="AU569" s="242" t="s">
        <v>88</v>
      </c>
      <c r="AV569" s="13" t="s">
        <v>86</v>
      </c>
      <c r="AW569" s="13" t="s">
        <v>33</v>
      </c>
      <c r="AX569" s="13" t="s">
        <v>78</v>
      </c>
      <c r="AY569" s="242" t="s">
        <v>130</v>
      </c>
    </row>
    <row r="570" s="13" customFormat="1">
      <c r="A570" s="13"/>
      <c r="B570" s="232"/>
      <c r="C570" s="233"/>
      <c r="D570" s="234" t="s">
        <v>140</v>
      </c>
      <c r="E570" s="235" t="s">
        <v>1</v>
      </c>
      <c r="F570" s="236" t="s">
        <v>642</v>
      </c>
      <c r="G570" s="233"/>
      <c r="H570" s="235" t="s">
        <v>1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140</v>
      </c>
      <c r="AU570" s="242" t="s">
        <v>88</v>
      </c>
      <c r="AV570" s="13" t="s">
        <v>86</v>
      </c>
      <c r="AW570" s="13" t="s">
        <v>33</v>
      </c>
      <c r="AX570" s="13" t="s">
        <v>78</v>
      </c>
      <c r="AY570" s="242" t="s">
        <v>130</v>
      </c>
    </row>
    <row r="571" s="13" customFormat="1">
      <c r="A571" s="13"/>
      <c r="B571" s="232"/>
      <c r="C571" s="233"/>
      <c r="D571" s="234" t="s">
        <v>140</v>
      </c>
      <c r="E571" s="235" t="s">
        <v>1</v>
      </c>
      <c r="F571" s="236" t="s">
        <v>643</v>
      </c>
      <c r="G571" s="233"/>
      <c r="H571" s="235" t="s">
        <v>1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140</v>
      </c>
      <c r="AU571" s="242" t="s">
        <v>88</v>
      </c>
      <c r="AV571" s="13" t="s">
        <v>86</v>
      </c>
      <c r="AW571" s="13" t="s">
        <v>33</v>
      </c>
      <c r="AX571" s="13" t="s">
        <v>78</v>
      </c>
      <c r="AY571" s="242" t="s">
        <v>130</v>
      </c>
    </row>
    <row r="572" s="13" customFormat="1">
      <c r="A572" s="13"/>
      <c r="B572" s="232"/>
      <c r="C572" s="233"/>
      <c r="D572" s="234" t="s">
        <v>140</v>
      </c>
      <c r="E572" s="235" t="s">
        <v>1</v>
      </c>
      <c r="F572" s="236" t="s">
        <v>636</v>
      </c>
      <c r="G572" s="233"/>
      <c r="H572" s="235" t="s">
        <v>1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2" t="s">
        <v>140</v>
      </c>
      <c r="AU572" s="242" t="s">
        <v>88</v>
      </c>
      <c r="AV572" s="13" t="s">
        <v>86</v>
      </c>
      <c r="AW572" s="13" t="s">
        <v>33</v>
      </c>
      <c r="AX572" s="13" t="s">
        <v>78</v>
      </c>
      <c r="AY572" s="242" t="s">
        <v>130</v>
      </c>
    </row>
    <row r="573" s="13" customFormat="1">
      <c r="A573" s="13"/>
      <c r="B573" s="232"/>
      <c r="C573" s="233"/>
      <c r="D573" s="234" t="s">
        <v>140</v>
      </c>
      <c r="E573" s="235" t="s">
        <v>1</v>
      </c>
      <c r="F573" s="236" t="s">
        <v>637</v>
      </c>
      <c r="G573" s="233"/>
      <c r="H573" s="235" t="s">
        <v>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2" t="s">
        <v>140</v>
      </c>
      <c r="AU573" s="242" t="s">
        <v>88</v>
      </c>
      <c r="AV573" s="13" t="s">
        <v>86</v>
      </c>
      <c r="AW573" s="13" t="s">
        <v>33</v>
      </c>
      <c r="AX573" s="13" t="s">
        <v>78</v>
      </c>
      <c r="AY573" s="242" t="s">
        <v>130</v>
      </c>
    </row>
    <row r="574" s="13" customFormat="1">
      <c r="A574" s="13"/>
      <c r="B574" s="232"/>
      <c r="C574" s="233"/>
      <c r="D574" s="234" t="s">
        <v>140</v>
      </c>
      <c r="E574" s="235" t="s">
        <v>1</v>
      </c>
      <c r="F574" s="236" t="s">
        <v>472</v>
      </c>
      <c r="G574" s="233"/>
      <c r="H574" s="235" t="s">
        <v>1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140</v>
      </c>
      <c r="AU574" s="242" t="s">
        <v>88</v>
      </c>
      <c r="AV574" s="13" t="s">
        <v>86</v>
      </c>
      <c r="AW574" s="13" t="s">
        <v>33</v>
      </c>
      <c r="AX574" s="13" t="s">
        <v>78</v>
      </c>
      <c r="AY574" s="242" t="s">
        <v>130</v>
      </c>
    </row>
    <row r="575" s="14" customFormat="1">
      <c r="A575" s="14"/>
      <c r="B575" s="243"/>
      <c r="C575" s="244"/>
      <c r="D575" s="234" t="s">
        <v>140</v>
      </c>
      <c r="E575" s="245" t="s">
        <v>1</v>
      </c>
      <c r="F575" s="246" t="s">
        <v>473</v>
      </c>
      <c r="G575" s="244"/>
      <c r="H575" s="247">
        <v>2.7000000000000002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3" t="s">
        <v>140</v>
      </c>
      <c r="AU575" s="253" t="s">
        <v>88</v>
      </c>
      <c r="AV575" s="14" t="s">
        <v>88</v>
      </c>
      <c r="AW575" s="14" t="s">
        <v>33</v>
      </c>
      <c r="AX575" s="14" t="s">
        <v>78</v>
      </c>
      <c r="AY575" s="253" t="s">
        <v>130</v>
      </c>
    </row>
    <row r="576" s="13" customFormat="1">
      <c r="A576" s="13"/>
      <c r="B576" s="232"/>
      <c r="C576" s="233"/>
      <c r="D576" s="234" t="s">
        <v>140</v>
      </c>
      <c r="E576" s="235" t="s">
        <v>1</v>
      </c>
      <c r="F576" s="236" t="s">
        <v>474</v>
      </c>
      <c r="G576" s="233"/>
      <c r="H576" s="235" t="s">
        <v>1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140</v>
      </c>
      <c r="AU576" s="242" t="s">
        <v>88</v>
      </c>
      <c r="AV576" s="13" t="s">
        <v>86</v>
      </c>
      <c r="AW576" s="13" t="s">
        <v>33</v>
      </c>
      <c r="AX576" s="13" t="s">
        <v>78</v>
      </c>
      <c r="AY576" s="242" t="s">
        <v>130</v>
      </c>
    </row>
    <row r="577" s="14" customFormat="1">
      <c r="A577" s="14"/>
      <c r="B577" s="243"/>
      <c r="C577" s="244"/>
      <c r="D577" s="234" t="s">
        <v>140</v>
      </c>
      <c r="E577" s="245" t="s">
        <v>1</v>
      </c>
      <c r="F577" s="246" t="s">
        <v>473</v>
      </c>
      <c r="G577" s="244"/>
      <c r="H577" s="247">
        <v>2.7000000000000002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140</v>
      </c>
      <c r="AU577" s="253" t="s">
        <v>88</v>
      </c>
      <c r="AV577" s="14" t="s">
        <v>88</v>
      </c>
      <c r="AW577" s="14" t="s">
        <v>33</v>
      </c>
      <c r="AX577" s="14" t="s">
        <v>78</v>
      </c>
      <c r="AY577" s="253" t="s">
        <v>130</v>
      </c>
    </row>
    <row r="578" s="13" customFormat="1">
      <c r="A578" s="13"/>
      <c r="B578" s="232"/>
      <c r="C578" s="233"/>
      <c r="D578" s="234" t="s">
        <v>140</v>
      </c>
      <c r="E578" s="235" t="s">
        <v>1</v>
      </c>
      <c r="F578" s="236" t="s">
        <v>475</v>
      </c>
      <c r="G578" s="233"/>
      <c r="H578" s="235" t="s">
        <v>1</v>
      </c>
      <c r="I578" s="237"/>
      <c r="J578" s="233"/>
      <c r="K578" s="233"/>
      <c r="L578" s="238"/>
      <c r="M578" s="239"/>
      <c r="N578" s="240"/>
      <c r="O578" s="240"/>
      <c r="P578" s="240"/>
      <c r="Q578" s="240"/>
      <c r="R578" s="240"/>
      <c r="S578" s="240"/>
      <c r="T578" s="24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2" t="s">
        <v>140</v>
      </c>
      <c r="AU578" s="242" t="s">
        <v>88</v>
      </c>
      <c r="AV578" s="13" t="s">
        <v>86</v>
      </c>
      <c r="AW578" s="13" t="s">
        <v>33</v>
      </c>
      <c r="AX578" s="13" t="s">
        <v>78</v>
      </c>
      <c r="AY578" s="242" t="s">
        <v>130</v>
      </c>
    </row>
    <row r="579" s="14" customFormat="1">
      <c r="A579" s="14"/>
      <c r="B579" s="243"/>
      <c r="C579" s="244"/>
      <c r="D579" s="234" t="s">
        <v>140</v>
      </c>
      <c r="E579" s="245" t="s">
        <v>1</v>
      </c>
      <c r="F579" s="246" t="s">
        <v>410</v>
      </c>
      <c r="G579" s="244"/>
      <c r="H579" s="247">
        <v>2.25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3" t="s">
        <v>140</v>
      </c>
      <c r="AU579" s="253" t="s">
        <v>88</v>
      </c>
      <c r="AV579" s="14" t="s">
        <v>88</v>
      </c>
      <c r="AW579" s="14" t="s">
        <v>33</v>
      </c>
      <c r="AX579" s="14" t="s">
        <v>78</v>
      </c>
      <c r="AY579" s="253" t="s">
        <v>130</v>
      </c>
    </row>
    <row r="580" s="13" customFormat="1">
      <c r="A580" s="13"/>
      <c r="B580" s="232"/>
      <c r="C580" s="233"/>
      <c r="D580" s="234" t="s">
        <v>140</v>
      </c>
      <c r="E580" s="235" t="s">
        <v>1</v>
      </c>
      <c r="F580" s="236" t="s">
        <v>476</v>
      </c>
      <c r="G580" s="233"/>
      <c r="H580" s="235" t="s">
        <v>1</v>
      </c>
      <c r="I580" s="237"/>
      <c r="J580" s="233"/>
      <c r="K580" s="233"/>
      <c r="L580" s="238"/>
      <c r="M580" s="239"/>
      <c r="N580" s="240"/>
      <c r="O580" s="240"/>
      <c r="P580" s="240"/>
      <c r="Q580" s="240"/>
      <c r="R580" s="240"/>
      <c r="S580" s="240"/>
      <c r="T580" s="24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2" t="s">
        <v>140</v>
      </c>
      <c r="AU580" s="242" t="s">
        <v>88</v>
      </c>
      <c r="AV580" s="13" t="s">
        <v>86</v>
      </c>
      <c r="AW580" s="13" t="s">
        <v>33</v>
      </c>
      <c r="AX580" s="13" t="s">
        <v>78</v>
      </c>
      <c r="AY580" s="242" t="s">
        <v>130</v>
      </c>
    </row>
    <row r="581" s="14" customFormat="1">
      <c r="A581" s="14"/>
      <c r="B581" s="243"/>
      <c r="C581" s="244"/>
      <c r="D581" s="234" t="s">
        <v>140</v>
      </c>
      <c r="E581" s="245" t="s">
        <v>1</v>
      </c>
      <c r="F581" s="246" t="s">
        <v>477</v>
      </c>
      <c r="G581" s="244"/>
      <c r="H581" s="247">
        <v>8.0999999999999996</v>
      </c>
      <c r="I581" s="248"/>
      <c r="J581" s="244"/>
      <c r="K581" s="244"/>
      <c r="L581" s="249"/>
      <c r="M581" s="250"/>
      <c r="N581" s="251"/>
      <c r="O581" s="251"/>
      <c r="P581" s="251"/>
      <c r="Q581" s="251"/>
      <c r="R581" s="251"/>
      <c r="S581" s="251"/>
      <c r="T581" s="25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3" t="s">
        <v>140</v>
      </c>
      <c r="AU581" s="253" t="s">
        <v>88</v>
      </c>
      <c r="AV581" s="14" t="s">
        <v>88</v>
      </c>
      <c r="AW581" s="14" t="s">
        <v>33</v>
      </c>
      <c r="AX581" s="14" t="s">
        <v>78</v>
      </c>
      <c r="AY581" s="253" t="s">
        <v>130</v>
      </c>
    </row>
    <row r="582" s="13" customFormat="1">
      <c r="A582" s="13"/>
      <c r="B582" s="232"/>
      <c r="C582" s="233"/>
      <c r="D582" s="234" t="s">
        <v>140</v>
      </c>
      <c r="E582" s="235" t="s">
        <v>1</v>
      </c>
      <c r="F582" s="236" t="s">
        <v>478</v>
      </c>
      <c r="G582" s="233"/>
      <c r="H582" s="235" t="s">
        <v>1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2" t="s">
        <v>140</v>
      </c>
      <c r="AU582" s="242" t="s">
        <v>88</v>
      </c>
      <c r="AV582" s="13" t="s">
        <v>86</v>
      </c>
      <c r="AW582" s="13" t="s">
        <v>33</v>
      </c>
      <c r="AX582" s="13" t="s">
        <v>78</v>
      </c>
      <c r="AY582" s="242" t="s">
        <v>130</v>
      </c>
    </row>
    <row r="583" s="14" customFormat="1">
      <c r="A583" s="14"/>
      <c r="B583" s="243"/>
      <c r="C583" s="244"/>
      <c r="D583" s="234" t="s">
        <v>140</v>
      </c>
      <c r="E583" s="245" t="s">
        <v>1</v>
      </c>
      <c r="F583" s="246" t="s">
        <v>479</v>
      </c>
      <c r="G583" s="244"/>
      <c r="H583" s="247">
        <v>6.2999999999999998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3" t="s">
        <v>140</v>
      </c>
      <c r="AU583" s="253" t="s">
        <v>88</v>
      </c>
      <c r="AV583" s="14" t="s">
        <v>88</v>
      </c>
      <c r="AW583" s="14" t="s">
        <v>33</v>
      </c>
      <c r="AX583" s="14" t="s">
        <v>78</v>
      </c>
      <c r="AY583" s="253" t="s">
        <v>130</v>
      </c>
    </row>
    <row r="584" s="13" customFormat="1">
      <c r="A584" s="13"/>
      <c r="B584" s="232"/>
      <c r="C584" s="233"/>
      <c r="D584" s="234" t="s">
        <v>140</v>
      </c>
      <c r="E584" s="235" t="s">
        <v>1</v>
      </c>
      <c r="F584" s="236" t="s">
        <v>480</v>
      </c>
      <c r="G584" s="233"/>
      <c r="H584" s="235" t="s">
        <v>1</v>
      </c>
      <c r="I584" s="237"/>
      <c r="J584" s="233"/>
      <c r="K584" s="233"/>
      <c r="L584" s="238"/>
      <c r="M584" s="239"/>
      <c r="N584" s="240"/>
      <c r="O584" s="240"/>
      <c r="P584" s="240"/>
      <c r="Q584" s="240"/>
      <c r="R584" s="240"/>
      <c r="S584" s="240"/>
      <c r="T584" s="24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2" t="s">
        <v>140</v>
      </c>
      <c r="AU584" s="242" t="s">
        <v>88</v>
      </c>
      <c r="AV584" s="13" t="s">
        <v>86</v>
      </c>
      <c r="AW584" s="13" t="s">
        <v>33</v>
      </c>
      <c r="AX584" s="13" t="s">
        <v>78</v>
      </c>
      <c r="AY584" s="242" t="s">
        <v>130</v>
      </c>
    </row>
    <row r="585" s="14" customFormat="1">
      <c r="A585" s="14"/>
      <c r="B585" s="243"/>
      <c r="C585" s="244"/>
      <c r="D585" s="234" t="s">
        <v>140</v>
      </c>
      <c r="E585" s="245" t="s">
        <v>1</v>
      </c>
      <c r="F585" s="246" t="s">
        <v>481</v>
      </c>
      <c r="G585" s="244"/>
      <c r="H585" s="247">
        <v>1.2</v>
      </c>
      <c r="I585" s="248"/>
      <c r="J585" s="244"/>
      <c r="K585" s="244"/>
      <c r="L585" s="249"/>
      <c r="M585" s="250"/>
      <c r="N585" s="251"/>
      <c r="O585" s="251"/>
      <c r="P585" s="251"/>
      <c r="Q585" s="251"/>
      <c r="R585" s="251"/>
      <c r="S585" s="251"/>
      <c r="T585" s="25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3" t="s">
        <v>140</v>
      </c>
      <c r="AU585" s="253" t="s">
        <v>88</v>
      </c>
      <c r="AV585" s="14" t="s">
        <v>88</v>
      </c>
      <c r="AW585" s="14" t="s">
        <v>33</v>
      </c>
      <c r="AX585" s="14" t="s">
        <v>78</v>
      </c>
      <c r="AY585" s="253" t="s">
        <v>130</v>
      </c>
    </row>
    <row r="586" s="13" customFormat="1">
      <c r="A586" s="13"/>
      <c r="B586" s="232"/>
      <c r="C586" s="233"/>
      <c r="D586" s="234" t="s">
        <v>140</v>
      </c>
      <c r="E586" s="235" t="s">
        <v>1</v>
      </c>
      <c r="F586" s="236" t="s">
        <v>487</v>
      </c>
      <c r="G586" s="233"/>
      <c r="H586" s="235" t="s">
        <v>1</v>
      </c>
      <c r="I586" s="237"/>
      <c r="J586" s="233"/>
      <c r="K586" s="233"/>
      <c r="L586" s="238"/>
      <c r="M586" s="239"/>
      <c r="N586" s="240"/>
      <c r="O586" s="240"/>
      <c r="P586" s="240"/>
      <c r="Q586" s="240"/>
      <c r="R586" s="240"/>
      <c r="S586" s="240"/>
      <c r="T586" s="24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2" t="s">
        <v>140</v>
      </c>
      <c r="AU586" s="242" t="s">
        <v>88</v>
      </c>
      <c r="AV586" s="13" t="s">
        <v>86</v>
      </c>
      <c r="AW586" s="13" t="s">
        <v>33</v>
      </c>
      <c r="AX586" s="13" t="s">
        <v>78</v>
      </c>
      <c r="AY586" s="242" t="s">
        <v>130</v>
      </c>
    </row>
    <row r="587" s="14" customFormat="1">
      <c r="A587" s="14"/>
      <c r="B587" s="243"/>
      <c r="C587" s="244"/>
      <c r="D587" s="234" t="s">
        <v>140</v>
      </c>
      <c r="E587" s="245" t="s">
        <v>1</v>
      </c>
      <c r="F587" s="246" t="s">
        <v>488</v>
      </c>
      <c r="G587" s="244"/>
      <c r="H587" s="247">
        <v>2.52</v>
      </c>
      <c r="I587" s="248"/>
      <c r="J587" s="244"/>
      <c r="K587" s="244"/>
      <c r="L587" s="249"/>
      <c r="M587" s="250"/>
      <c r="N587" s="251"/>
      <c r="O587" s="251"/>
      <c r="P587" s="251"/>
      <c r="Q587" s="251"/>
      <c r="R587" s="251"/>
      <c r="S587" s="251"/>
      <c r="T587" s="25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3" t="s">
        <v>140</v>
      </c>
      <c r="AU587" s="253" t="s">
        <v>88</v>
      </c>
      <c r="AV587" s="14" t="s">
        <v>88</v>
      </c>
      <c r="AW587" s="14" t="s">
        <v>33</v>
      </c>
      <c r="AX587" s="14" t="s">
        <v>78</v>
      </c>
      <c r="AY587" s="253" t="s">
        <v>130</v>
      </c>
    </row>
    <row r="588" s="13" customFormat="1">
      <c r="A588" s="13"/>
      <c r="B588" s="232"/>
      <c r="C588" s="233"/>
      <c r="D588" s="234" t="s">
        <v>140</v>
      </c>
      <c r="E588" s="235" t="s">
        <v>1</v>
      </c>
      <c r="F588" s="236" t="s">
        <v>489</v>
      </c>
      <c r="G588" s="233"/>
      <c r="H588" s="235" t="s">
        <v>1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2" t="s">
        <v>140</v>
      </c>
      <c r="AU588" s="242" t="s">
        <v>88</v>
      </c>
      <c r="AV588" s="13" t="s">
        <v>86</v>
      </c>
      <c r="AW588" s="13" t="s">
        <v>33</v>
      </c>
      <c r="AX588" s="13" t="s">
        <v>78</v>
      </c>
      <c r="AY588" s="242" t="s">
        <v>130</v>
      </c>
    </row>
    <row r="589" s="14" customFormat="1">
      <c r="A589" s="14"/>
      <c r="B589" s="243"/>
      <c r="C589" s="244"/>
      <c r="D589" s="234" t="s">
        <v>140</v>
      </c>
      <c r="E589" s="245" t="s">
        <v>1</v>
      </c>
      <c r="F589" s="246" t="s">
        <v>490</v>
      </c>
      <c r="G589" s="244"/>
      <c r="H589" s="247">
        <v>6.75</v>
      </c>
      <c r="I589" s="248"/>
      <c r="J589" s="244"/>
      <c r="K589" s="244"/>
      <c r="L589" s="249"/>
      <c r="M589" s="250"/>
      <c r="N589" s="251"/>
      <c r="O589" s="251"/>
      <c r="P589" s="251"/>
      <c r="Q589" s="251"/>
      <c r="R589" s="251"/>
      <c r="S589" s="251"/>
      <c r="T589" s="25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3" t="s">
        <v>140</v>
      </c>
      <c r="AU589" s="253" t="s">
        <v>88</v>
      </c>
      <c r="AV589" s="14" t="s">
        <v>88</v>
      </c>
      <c r="AW589" s="14" t="s">
        <v>33</v>
      </c>
      <c r="AX589" s="14" t="s">
        <v>78</v>
      </c>
      <c r="AY589" s="253" t="s">
        <v>130</v>
      </c>
    </row>
    <row r="590" s="13" customFormat="1">
      <c r="A590" s="13"/>
      <c r="B590" s="232"/>
      <c r="C590" s="233"/>
      <c r="D590" s="234" t="s">
        <v>140</v>
      </c>
      <c r="E590" s="235" t="s">
        <v>1</v>
      </c>
      <c r="F590" s="236" t="s">
        <v>644</v>
      </c>
      <c r="G590" s="233"/>
      <c r="H590" s="235" t="s">
        <v>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2" t="s">
        <v>140</v>
      </c>
      <c r="AU590" s="242" t="s">
        <v>88</v>
      </c>
      <c r="AV590" s="13" t="s">
        <v>86</v>
      </c>
      <c r="AW590" s="13" t="s">
        <v>33</v>
      </c>
      <c r="AX590" s="13" t="s">
        <v>78</v>
      </c>
      <c r="AY590" s="242" t="s">
        <v>130</v>
      </c>
    </row>
    <row r="591" s="14" customFormat="1">
      <c r="A591" s="14"/>
      <c r="B591" s="243"/>
      <c r="C591" s="244"/>
      <c r="D591" s="234" t="s">
        <v>140</v>
      </c>
      <c r="E591" s="245" t="s">
        <v>1</v>
      </c>
      <c r="F591" s="246" t="s">
        <v>453</v>
      </c>
      <c r="G591" s="244"/>
      <c r="H591" s="247">
        <v>4.0499999999999998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140</v>
      </c>
      <c r="AU591" s="253" t="s">
        <v>88</v>
      </c>
      <c r="AV591" s="14" t="s">
        <v>88</v>
      </c>
      <c r="AW591" s="14" t="s">
        <v>33</v>
      </c>
      <c r="AX591" s="14" t="s">
        <v>78</v>
      </c>
      <c r="AY591" s="253" t="s">
        <v>130</v>
      </c>
    </row>
    <row r="592" s="14" customFormat="1">
      <c r="A592" s="14"/>
      <c r="B592" s="243"/>
      <c r="C592" s="244"/>
      <c r="D592" s="234" t="s">
        <v>140</v>
      </c>
      <c r="E592" s="245" t="s">
        <v>1</v>
      </c>
      <c r="F592" s="246" t="s">
        <v>645</v>
      </c>
      <c r="G592" s="244"/>
      <c r="H592" s="247">
        <v>1.4299999999999999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140</v>
      </c>
      <c r="AU592" s="253" t="s">
        <v>88</v>
      </c>
      <c r="AV592" s="14" t="s">
        <v>88</v>
      </c>
      <c r="AW592" s="14" t="s">
        <v>33</v>
      </c>
      <c r="AX592" s="14" t="s">
        <v>78</v>
      </c>
      <c r="AY592" s="253" t="s">
        <v>130</v>
      </c>
    </row>
    <row r="593" s="16" customFormat="1">
      <c r="A593" s="16"/>
      <c r="B593" s="265"/>
      <c r="C593" s="266"/>
      <c r="D593" s="234" t="s">
        <v>140</v>
      </c>
      <c r="E593" s="267" t="s">
        <v>1</v>
      </c>
      <c r="F593" s="268" t="s">
        <v>178</v>
      </c>
      <c r="G593" s="266"/>
      <c r="H593" s="269">
        <v>37.999999999999993</v>
      </c>
      <c r="I593" s="270"/>
      <c r="J593" s="266"/>
      <c r="K593" s="266"/>
      <c r="L593" s="271"/>
      <c r="M593" s="272"/>
      <c r="N593" s="273"/>
      <c r="O593" s="273"/>
      <c r="P593" s="273"/>
      <c r="Q593" s="273"/>
      <c r="R593" s="273"/>
      <c r="S593" s="273"/>
      <c r="T593" s="274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T593" s="275" t="s">
        <v>140</v>
      </c>
      <c r="AU593" s="275" t="s">
        <v>88</v>
      </c>
      <c r="AV593" s="16" t="s">
        <v>138</v>
      </c>
      <c r="AW593" s="16" t="s">
        <v>33</v>
      </c>
      <c r="AX593" s="16" t="s">
        <v>86</v>
      </c>
      <c r="AY593" s="275" t="s">
        <v>130</v>
      </c>
    </row>
    <row r="594" s="2" customFormat="1" ht="62.7" customHeight="1">
      <c r="A594" s="39"/>
      <c r="B594" s="40"/>
      <c r="C594" s="276" t="s">
        <v>646</v>
      </c>
      <c r="D594" s="276" t="s">
        <v>603</v>
      </c>
      <c r="E594" s="277" t="s">
        <v>647</v>
      </c>
      <c r="F594" s="278" t="s">
        <v>648</v>
      </c>
      <c r="G594" s="279" t="s">
        <v>136</v>
      </c>
      <c r="H594" s="280">
        <v>36</v>
      </c>
      <c r="I594" s="281"/>
      <c r="J594" s="282">
        <f>ROUND(I594*H594,2)</f>
        <v>0</v>
      </c>
      <c r="K594" s="278" t="s">
        <v>1</v>
      </c>
      <c r="L594" s="283"/>
      <c r="M594" s="284" t="s">
        <v>1</v>
      </c>
      <c r="N594" s="285" t="s">
        <v>43</v>
      </c>
      <c r="O594" s="92"/>
      <c r="P594" s="228">
        <f>O594*H594</f>
        <v>0</v>
      </c>
      <c r="Q594" s="228">
        <v>0.043999999999999997</v>
      </c>
      <c r="R594" s="228">
        <f>Q594*H594</f>
        <v>1.5839999999999999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265</v>
      </c>
      <c r="AT594" s="230" t="s">
        <v>603</v>
      </c>
      <c r="AU594" s="230" t="s">
        <v>88</v>
      </c>
      <c r="AY594" s="18" t="s">
        <v>130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86</v>
      </c>
      <c r="BK594" s="231">
        <f>ROUND(I594*H594,2)</f>
        <v>0</v>
      </c>
      <c r="BL594" s="18" t="s">
        <v>306</v>
      </c>
      <c r="BM594" s="230" t="s">
        <v>649</v>
      </c>
    </row>
    <row r="595" s="13" customFormat="1">
      <c r="A595" s="13"/>
      <c r="B595" s="232"/>
      <c r="C595" s="233"/>
      <c r="D595" s="234" t="s">
        <v>140</v>
      </c>
      <c r="E595" s="235" t="s">
        <v>1</v>
      </c>
      <c r="F595" s="236" t="s">
        <v>607</v>
      </c>
      <c r="G595" s="233"/>
      <c r="H595" s="235" t="s">
        <v>1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140</v>
      </c>
      <c r="AU595" s="242" t="s">
        <v>88</v>
      </c>
      <c r="AV595" s="13" t="s">
        <v>86</v>
      </c>
      <c r="AW595" s="13" t="s">
        <v>33</v>
      </c>
      <c r="AX595" s="13" t="s">
        <v>78</v>
      </c>
      <c r="AY595" s="242" t="s">
        <v>130</v>
      </c>
    </row>
    <row r="596" s="13" customFormat="1">
      <c r="A596" s="13"/>
      <c r="B596" s="232"/>
      <c r="C596" s="233"/>
      <c r="D596" s="234" t="s">
        <v>140</v>
      </c>
      <c r="E596" s="235" t="s">
        <v>1</v>
      </c>
      <c r="F596" s="236" t="s">
        <v>608</v>
      </c>
      <c r="G596" s="233"/>
      <c r="H596" s="235" t="s">
        <v>1</v>
      </c>
      <c r="I596" s="237"/>
      <c r="J596" s="233"/>
      <c r="K596" s="233"/>
      <c r="L596" s="238"/>
      <c r="M596" s="239"/>
      <c r="N596" s="240"/>
      <c r="O596" s="240"/>
      <c r="P596" s="240"/>
      <c r="Q596" s="240"/>
      <c r="R596" s="240"/>
      <c r="S596" s="240"/>
      <c r="T596" s="24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2" t="s">
        <v>140</v>
      </c>
      <c r="AU596" s="242" t="s">
        <v>88</v>
      </c>
      <c r="AV596" s="13" t="s">
        <v>86</v>
      </c>
      <c r="AW596" s="13" t="s">
        <v>33</v>
      </c>
      <c r="AX596" s="13" t="s">
        <v>78</v>
      </c>
      <c r="AY596" s="242" t="s">
        <v>130</v>
      </c>
    </row>
    <row r="597" s="13" customFormat="1">
      <c r="A597" s="13"/>
      <c r="B597" s="232"/>
      <c r="C597" s="233"/>
      <c r="D597" s="234" t="s">
        <v>140</v>
      </c>
      <c r="E597" s="235" t="s">
        <v>1</v>
      </c>
      <c r="F597" s="236" t="s">
        <v>609</v>
      </c>
      <c r="G597" s="233"/>
      <c r="H597" s="235" t="s">
        <v>1</v>
      </c>
      <c r="I597" s="237"/>
      <c r="J597" s="233"/>
      <c r="K597" s="233"/>
      <c r="L597" s="238"/>
      <c r="M597" s="239"/>
      <c r="N597" s="240"/>
      <c r="O597" s="240"/>
      <c r="P597" s="240"/>
      <c r="Q597" s="240"/>
      <c r="R597" s="240"/>
      <c r="S597" s="240"/>
      <c r="T597" s="24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2" t="s">
        <v>140</v>
      </c>
      <c r="AU597" s="242" t="s">
        <v>88</v>
      </c>
      <c r="AV597" s="13" t="s">
        <v>86</v>
      </c>
      <c r="AW597" s="13" t="s">
        <v>33</v>
      </c>
      <c r="AX597" s="13" t="s">
        <v>78</v>
      </c>
      <c r="AY597" s="242" t="s">
        <v>130</v>
      </c>
    </row>
    <row r="598" s="13" customFormat="1">
      <c r="A598" s="13"/>
      <c r="B598" s="232"/>
      <c r="C598" s="233"/>
      <c r="D598" s="234" t="s">
        <v>140</v>
      </c>
      <c r="E598" s="235" t="s">
        <v>1</v>
      </c>
      <c r="F598" s="236" t="s">
        <v>650</v>
      </c>
      <c r="G598" s="233"/>
      <c r="H598" s="235" t="s">
        <v>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2" t="s">
        <v>140</v>
      </c>
      <c r="AU598" s="242" t="s">
        <v>88</v>
      </c>
      <c r="AV598" s="13" t="s">
        <v>86</v>
      </c>
      <c r="AW598" s="13" t="s">
        <v>33</v>
      </c>
      <c r="AX598" s="13" t="s">
        <v>78</v>
      </c>
      <c r="AY598" s="242" t="s">
        <v>130</v>
      </c>
    </row>
    <row r="599" s="13" customFormat="1">
      <c r="A599" s="13"/>
      <c r="B599" s="232"/>
      <c r="C599" s="233"/>
      <c r="D599" s="234" t="s">
        <v>140</v>
      </c>
      <c r="E599" s="235" t="s">
        <v>1</v>
      </c>
      <c r="F599" s="236" t="s">
        <v>610</v>
      </c>
      <c r="G599" s="233"/>
      <c r="H599" s="235" t="s">
        <v>1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2" t="s">
        <v>140</v>
      </c>
      <c r="AU599" s="242" t="s">
        <v>88</v>
      </c>
      <c r="AV599" s="13" t="s">
        <v>86</v>
      </c>
      <c r="AW599" s="13" t="s">
        <v>33</v>
      </c>
      <c r="AX599" s="13" t="s">
        <v>78</v>
      </c>
      <c r="AY599" s="242" t="s">
        <v>130</v>
      </c>
    </row>
    <row r="600" s="13" customFormat="1">
      <c r="A600" s="13"/>
      <c r="B600" s="232"/>
      <c r="C600" s="233"/>
      <c r="D600" s="234" t="s">
        <v>140</v>
      </c>
      <c r="E600" s="235" t="s">
        <v>1</v>
      </c>
      <c r="F600" s="236" t="s">
        <v>611</v>
      </c>
      <c r="G600" s="233"/>
      <c r="H600" s="235" t="s">
        <v>1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2" t="s">
        <v>140</v>
      </c>
      <c r="AU600" s="242" t="s">
        <v>88</v>
      </c>
      <c r="AV600" s="13" t="s">
        <v>86</v>
      </c>
      <c r="AW600" s="13" t="s">
        <v>33</v>
      </c>
      <c r="AX600" s="13" t="s">
        <v>78</v>
      </c>
      <c r="AY600" s="242" t="s">
        <v>130</v>
      </c>
    </row>
    <row r="601" s="13" customFormat="1">
      <c r="A601" s="13"/>
      <c r="B601" s="232"/>
      <c r="C601" s="233"/>
      <c r="D601" s="234" t="s">
        <v>140</v>
      </c>
      <c r="E601" s="235" t="s">
        <v>1</v>
      </c>
      <c r="F601" s="236" t="s">
        <v>472</v>
      </c>
      <c r="G601" s="233"/>
      <c r="H601" s="235" t="s">
        <v>1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2" t="s">
        <v>140</v>
      </c>
      <c r="AU601" s="242" t="s">
        <v>88</v>
      </c>
      <c r="AV601" s="13" t="s">
        <v>86</v>
      </c>
      <c r="AW601" s="13" t="s">
        <v>33</v>
      </c>
      <c r="AX601" s="13" t="s">
        <v>78</v>
      </c>
      <c r="AY601" s="242" t="s">
        <v>130</v>
      </c>
    </row>
    <row r="602" s="14" customFormat="1">
      <c r="A602" s="14"/>
      <c r="B602" s="243"/>
      <c r="C602" s="244"/>
      <c r="D602" s="234" t="s">
        <v>140</v>
      </c>
      <c r="E602" s="245" t="s">
        <v>1</v>
      </c>
      <c r="F602" s="246" t="s">
        <v>473</v>
      </c>
      <c r="G602" s="244"/>
      <c r="H602" s="247">
        <v>2.7000000000000002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140</v>
      </c>
      <c r="AU602" s="253" t="s">
        <v>88</v>
      </c>
      <c r="AV602" s="14" t="s">
        <v>88</v>
      </c>
      <c r="AW602" s="14" t="s">
        <v>33</v>
      </c>
      <c r="AX602" s="14" t="s">
        <v>78</v>
      </c>
      <c r="AY602" s="253" t="s">
        <v>130</v>
      </c>
    </row>
    <row r="603" s="13" customFormat="1">
      <c r="A603" s="13"/>
      <c r="B603" s="232"/>
      <c r="C603" s="233"/>
      <c r="D603" s="234" t="s">
        <v>140</v>
      </c>
      <c r="E603" s="235" t="s">
        <v>1</v>
      </c>
      <c r="F603" s="236" t="s">
        <v>474</v>
      </c>
      <c r="G603" s="233"/>
      <c r="H603" s="235" t="s">
        <v>1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140</v>
      </c>
      <c r="AU603" s="242" t="s">
        <v>88</v>
      </c>
      <c r="AV603" s="13" t="s">
        <v>86</v>
      </c>
      <c r="AW603" s="13" t="s">
        <v>33</v>
      </c>
      <c r="AX603" s="13" t="s">
        <v>78</v>
      </c>
      <c r="AY603" s="242" t="s">
        <v>130</v>
      </c>
    </row>
    <row r="604" s="14" customFormat="1">
      <c r="A604" s="14"/>
      <c r="B604" s="243"/>
      <c r="C604" s="244"/>
      <c r="D604" s="234" t="s">
        <v>140</v>
      </c>
      <c r="E604" s="245" t="s">
        <v>1</v>
      </c>
      <c r="F604" s="246" t="s">
        <v>473</v>
      </c>
      <c r="G604" s="244"/>
      <c r="H604" s="247">
        <v>2.7000000000000002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3" t="s">
        <v>140</v>
      </c>
      <c r="AU604" s="253" t="s">
        <v>88</v>
      </c>
      <c r="AV604" s="14" t="s">
        <v>88</v>
      </c>
      <c r="AW604" s="14" t="s">
        <v>33</v>
      </c>
      <c r="AX604" s="14" t="s">
        <v>78</v>
      </c>
      <c r="AY604" s="253" t="s">
        <v>130</v>
      </c>
    </row>
    <row r="605" s="13" customFormat="1">
      <c r="A605" s="13"/>
      <c r="B605" s="232"/>
      <c r="C605" s="233"/>
      <c r="D605" s="234" t="s">
        <v>140</v>
      </c>
      <c r="E605" s="235" t="s">
        <v>1</v>
      </c>
      <c r="F605" s="236" t="s">
        <v>475</v>
      </c>
      <c r="G605" s="233"/>
      <c r="H605" s="235" t="s">
        <v>1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140</v>
      </c>
      <c r="AU605" s="242" t="s">
        <v>88</v>
      </c>
      <c r="AV605" s="13" t="s">
        <v>86</v>
      </c>
      <c r="AW605" s="13" t="s">
        <v>33</v>
      </c>
      <c r="AX605" s="13" t="s">
        <v>78</v>
      </c>
      <c r="AY605" s="242" t="s">
        <v>130</v>
      </c>
    </row>
    <row r="606" s="14" customFormat="1">
      <c r="A606" s="14"/>
      <c r="B606" s="243"/>
      <c r="C606" s="244"/>
      <c r="D606" s="234" t="s">
        <v>140</v>
      </c>
      <c r="E606" s="245" t="s">
        <v>1</v>
      </c>
      <c r="F606" s="246" t="s">
        <v>410</v>
      </c>
      <c r="G606" s="244"/>
      <c r="H606" s="247">
        <v>2.25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140</v>
      </c>
      <c r="AU606" s="253" t="s">
        <v>88</v>
      </c>
      <c r="AV606" s="14" t="s">
        <v>88</v>
      </c>
      <c r="AW606" s="14" t="s">
        <v>33</v>
      </c>
      <c r="AX606" s="14" t="s">
        <v>78</v>
      </c>
      <c r="AY606" s="253" t="s">
        <v>130</v>
      </c>
    </row>
    <row r="607" s="13" customFormat="1">
      <c r="A607" s="13"/>
      <c r="B607" s="232"/>
      <c r="C607" s="233"/>
      <c r="D607" s="234" t="s">
        <v>140</v>
      </c>
      <c r="E607" s="235" t="s">
        <v>1</v>
      </c>
      <c r="F607" s="236" t="s">
        <v>476</v>
      </c>
      <c r="G607" s="233"/>
      <c r="H607" s="235" t="s">
        <v>1</v>
      </c>
      <c r="I607" s="237"/>
      <c r="J607" s="233"/>
      <c r="K607" s="233"/>
      <c r="L607" s="238"/>
      <c r="M607" s="239"/>
      <c r="N607" s="240"/>
      <c r="O607" s="240"/>
      <c r="P607" s="240"/>
      <c r="Q607" s="240"/>
      <c r="R607" s="240"/>
      <c r="S607" s="240"/>
      <c r="T607" s="24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2" t="s">
        <v>140</v>
      </c>
      <c r="AU607" s="242" t="s">
        <v>88</v>
      </c>
      <c r="AV607" s="13" t="s">
        <v>86</v>
      </c>
      <c r="AW607" s="13" t="s">
        <v>33</v>
      </c>
      <c r="AX607" s="13" t="s">
        <v>78</v>
      </c>
      <c r="AY607" s="242" t="s">
        <v>130</v>
      </c>
    </row>
    <row r="608" s="14" customFormat="1">
      <c r="A608" s="14"/>
      <c r="B608" s="243"/>
      <c r="C608" s="244"/>
      <c r="D608" s="234" t="s">
        <v>140</v>
      </c>
      <c r="E608" s="245" t="s">
        <v>1</v>
      </c>
      <c r="F608" s="246" t="s">
        <v>477</v>
      </c>
      <c r="G608" s="244"/>
      <c r="H608" s="247">
        <v>8.0999999999999996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140</v>
      </c>
      <c r="AU608" s="253" t="s">
        <v>88</v>
      </c>
      <c r="AV608" s="14" t="s">
        <v>88</v>
      </c>
      <c r="AW608" s="14" t="s">
        <v>33</v>
      </c>
      <c r="AX608" s="14" t="s">
        <v>78</v>
      </c>
      <c r="AY608" s="253" t="s">
        <v>130</v>
      </c>
    </row>
    <row r="609" s="13" customFormat="1">
      <c r="A609" s="13"/>
      <c r="B609" s="232"/>
      <c r="C609" s="233"/>
      <c r="D609" s="234" t="s">
        <v>140</v>
      </c>
      <c r="E609" s="235" t="s">
        <v>1</v>
      </c>
      <c r="F609" s="236" t="s">
        <v>478</v>
      </c>
      <c r="G609" s="233"/>
      <c r="H609" s="235" t="s">
        <v>1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140</v>
      </c>
      <c r="AU609" s="242" t="s">
        <v>88</v>
      </c>
      <c r="AV609" s="13" t="s">
        <v>86</v>
      </c>
      <c r="AW609" s="13" t="s">
        <v>33</v>
      </c>
      <c r="AX609" s="13" t="s">
        <v>78</v>
      </c>
      <c r="AY609" s="242" t="s">
        <v>130</v>
      </c>
    </row>
    <row r="610" s="14" customFormat="1">
      <c r="A610" s="14"/>
      <c r="B610" s="243"/>
      <c r="C610" s="244"/>
      <c r="D610" s="234" t="s">
        <v>140</v>
      </c>
      <c r="E610" s="245" t="s">
        <v>1</v>
      </c>
      <c r="F610" s="246" t="s">
        <v>479</v>
      </c>
      <c r="G610" s="244"/>
      <c r="H610" s="247">
        <v>6.2999999999999998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140</v>
      </c>
      <c r="AU610" s="253" t="s">
        <v>88</v>
      </c>
      <c r="AV610" s="14" t="s">
        <v>88</v>
      </c>
      <c r="AW610" s="14" t="s">
        <v>33</v>
      </c>
      <c r="AX610" s="14" t="s">
        <v>78</v>
      </c>
      <c r="AY610" s="253" t="s">
        <v>130</v>
      </c>
    </row>
    <row r="611" s="13" customFormat="1">
      <c r="A611" s="13"/>
      <c r="B611" s="232"/>
      <c r="C611" s="233"/>
      <c r="D611" s="234" t="s">
        <v>140</v>
      </c>
      <c r="E611" s="235" t="s">
        <v>1</v>
      </c>
      <c r="F611" s="236" t="s">
        <v>487</v>
      </c>
      <c r="G611" s="233"/>
      <c r="H611" s="235" t="s">
        <v>1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140</v>
      </c>
      <c r="AU611" s="242" t="s">
        <v>88</v>
      </c>
      <c r="AV611" s="13" t="s">
        <v>86</v>
      </c>
      <c r="AW611" s="13" t="s">
        <v>33</v>
      </c>
      <c r="AX611" s="13" t="s">
        <v>78</v>
      </c>
      <c r="AY611" s="242" t="s">
        <v>130</v>
      </c>
    </row>
    <row r="612" s="14" customFormat="1">
      <c r="A612" s="14"/>
      <c r="B612" s="243"/>
      <c r="C612" s="244"/>
      <c r="D612" s="234" t="s">
        <v>140</v>
      </c>
      <c r="E612" s="245" t="s">
        <v>1</v>
      </c>
      <c r="F612" s="246" t="s">
        <v>488</v>
      </c>
      <c r="G612" s="244"/>
      <c r="H612" s="247">
        <v>2.52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140</v>
      </c>
      <c r="AU612" s="253" t="s">
        <v>88</v>
      </c>
      <c r="AV612" s="14" t="s">
        <v>88</v>
      </c>
      <c r="AW612" s="14" t="s">
        <v>33</v>
      </c>
      <c r="AX612" s="14" t="s">
        <v>78</v>
      </c>
      <c r="AY612" s="253" t="s">
        <v>130</v>
      </c>
    </row>
    <row r="613" s="13" customFormat="1">
      <c r="A613" s="13"/>
      <c r="B613" s="232"/>
      <c r="C613" s="233"/>
      <c r="D613" s="234" t="s">
        <v>140</v>
      </c>
      <c r="E613" s="235" t="s">
        <v>1</v>
      </c>
      <c r="F613" s="236" t="s">
        <v>489</v>
      </c>
      <c r="G613" s="233"/>
      <c r="H613" s="235" t="s">
        <v>1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2" t="s">
        <v>140</v>
      </c>
      <c r="AU613" s="242" t="s">
        <v>88</v>
      </c>
      <c r="AV613" s="13" t="s">
        <v>86</v>
      </c>
      <c r="AW613" s="13" t="s">
        <v>33</v>
      </c>
      <c r="AX613" s="13" t="s">
        <v>78</v>
      </c>
      <c r="AY613" s="242" t="s">
        <v>130</v>
      </c>
    </row>
    <row r="614" s="14" customFormat="1">
      <c r="A614" s="14"/>
      <c r="B614" s="243"/>
      <c r="C614" s="244"/>
      <c r="D614" s="234" t="s">
        <v>140</v>
      </c>
      <c r="E614" s="245" t="s">
        <v>1</v>
      </c>
      <c r="F614" s="246" t="s">
        <v>490</v>
      </c>
      <c r="G614" s="244"/>
      <c r="H614" s="247">
        <v>6.75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140</v>
      </c>
      <c r="AU614" s="253" t="s">
        <v>88</v>
      </c>
      <c r="AV614" s="14" t="s">
        <v>88</v>
      </c>
      <c r="AW614" s="14" t="s">
        <v>33</v>
      </c>
      <c r="AX614" s="14" t="s">
        <v>78</v>
      </c>
      <c r="AY614" s="253" t="s">
        <v>130</v>
      </c>
    </row>
    <row r="615" s="13" customFormat="1">
      <c r="A615" s="13"/>
      <c r="B615" s="232"/>
      <c r="C615" s="233"/>
      <c r="D615" s="234" t="s">
        <v>140</v>
      </c>
      <c r="E615" s="235" t="s">
        <v>1</v>
      </c>
      <c r="F615" s="236" t="s">
        <v>480</v>
      </c>
      <c r="G615" s="233"/>
      <c r="H615" s="235" t="s">
        <v>1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140</v>
      </c>
      <c r="AU615" s="242" t="s">
        <v>88</v>
      </c>
      <c r="AV615" s="13" t="s">
        <v>86</v>
      </c>
      <c r="AW615" s="13" t="s">
        <v>33</v>
      </c>
      <c r="AX615" s="13" t="s">
        <v>78</v>
      </c>
      <c r="AY615" s="242" t="s">
        <v>130</v>
      </c>
    </row>
    <row r="616" s="14" customFormat="1">
      <c r="A616" s="14"/>
      <c r="B616" s="243"/>
      <c r="C616" s="244"/>
      <c r="D616" s="234" t="s">
        <v>140</v>
      </c>
      <c r="E616" s="245" t="s">
        <v>1</v>
      </c>
      <c r="F616" s="246" t="s">
        <v>481</v>
      </c>
      <c r="G616" s="244"/>
      <c r="H616" s="247">
        <v>1.2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3" t="s">
        <v>140</v>
      </c>
      <c r="AU616" s="253" t="s">
        <v>88</v>
      </c>
      <c r="AV616" s="14" t="s">
        <v>88</v>
      </c>
      <c r="AW616" s="14" t="s">
        <v>33</v>
      </c>
      <c r="AX616" s="14" t="s">
        <v>78</v>
      </c>
      <c r="AY616" s="253" t="s">
        <v>130</v>
      </c>
    </row>
    <row r="617" s="13" customFormat="1">
      <c r="A617" s="13"/>
      <c r="B617" s="232"/>
      <c r="C617" s="233"/>
      <c r="D617" s="234" t="s">
        <v>140</v>
      </c>
      <c r="E617" s="235" t="s">
        <v>1</v>
      </c>
      <c r="F617" s="236" t="s">
        <v>463</v>
      </c>
      <c r="G617" s="233"/>
      <c r="H617" s="235" t="s">
        <v>1</v>
      </c>
      <c r="I617" s="237"/>
      <c r="J617" s="233"/>
      <c r="K617" s="233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140</v>
      </c>
      <c r="AU617" s="242" t="s">
        <v>88</v>
      </c>
      <c r="AV617" s="13" t="s">
        <v>86</v>
      </c>
      <c r="AW617" s="13" t="s">
        <v>33</v>
      </c>
      <c r="AX617" s="13" t="s">
        <v>78</v>
      </c>
      <c r="AY617" s="242" t="s">
        <v>130</v>
      </c>
    </row>
    <row r="618" s="14" customFormat="1">
      <c r="A618" s="14"/>
      <c r="B618" s="243"/>
      <c r="C618" s="244"/>
      <c r="D618" s="234" t="s">
        <v>140</v>
      </c>
      <c r="E618" s="245" t="s">
        <v>1</v>
      </c>
      <c r="F618" s="246" t="s">
        <v>464</v>
      </c>
      <c r="G618" s="244"/>
      <c r="H618" s="247">
        <v>1.9199999999999999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140</v>
      </c>
      <c r="AU618" s="253" t="s">
        <v>88</v>
      </c>
      <c r="AV618" s="14" t="s">
        <v>88</v>
      </c>
      <c r="AW618" s="14" t="s">
        <v>33</v>
      </c>
      <c r="AX618" s="14" t="s">
        <v>78</v>
      </c>
      <c r="AY618" s="253" t="s">
        <v>130</v>
      </c>
    </row>
    <row r="619" s="13" customFormat="1">
      <c r="A619" s="13"/>
      <c r="B619" s="232"/>
      <c r="C619" s="233"/>
      <c r="D619" s="234" t="s">
        <v>140</v>
      </c>
      <c r="E619" s="235" t="s">
        <v>1</v>
      </c>
      <c r="F619" s="236" t="s">
        <v>465</v>
      </c>
      <c r="G619" s="233"/>
      <c r="H619" s="235" t="s">
        <v>1</v>
      </c>
      <c r="I619" s="237"/>
      <c r="J619" s="233"/>
      <c r="K619" s="233"/>
      <c r="L619" s="238"/>
      <c r="M619" s="239"/>
      <c r="N619" s="240"/>
      <c r="O619" s="240"/>
      <c r="P619" s="240"/>
      <c r="Q619" s="240"/>
      <c r="R619" s="240"/>
      <c r="S619" s="240"/>
      <c r="T619" s="24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2" t="s">
        <v>140</v>
      </c>
      <c r="AU619" s="242" t="s">
        <v>88</v>
      </c>
      <c r="AV619" s="13" t="s">
        <v>86</v>
      </c>
      <c r="AW619" s="13" t="s">
        <v>33</v>
      </c>
      <c r="AX619" s="13" t="s">
        <v>78</v>
      </c>
      <c r="AY619" s="242" t="s">
        <v>130</v>
      </c>
    </row>
    <row r="620" s="14" customFormat="1">
      <c r="A620" s="14"/>
      <c r="B620" s="243"/>
      <c r="C620" s="244"/>
      <c r="D620" s="234" t="s">
        <v>140</v>
      </c>
      <c r="E620" s="245" t="s">
        <v>1</v>
      </c>
      <c r="F620" s="246" t="s">
        <v>466</v>
      </c>
      <c r="G620" s="244"/>
      <c r="H620" s="247">
        <v>0.81000000000000005</v>
      </c>
      <c r="I620" s="248"/>
      <c r="J620" s="244"/>
      <c r="K620" s="244"/>
      <c r="L620" s="249"/>
      <c r="M620" s="250"/>
      <c r="N620" s="251"/>
      <c r="O620" s="251"/>
      <c r="P620" s="251"/>
      <c r="Q620" s="251"/>
      <c r="R620" s="251"/>
      <c r="S620" s="251"/>
      <c r="T620" s="25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3" t="s">
        <v>140</v>
      </c>
      <c r="AU620" s="253" t="s">
        <v>88</v>
      </c>
      <c r="AV620" s="14" t="s">
        <v>88</v>
      </c>
      <c r="AW620" s="14" t="s">
        <v>33</v>
      </c>
      <c r="AX620" s="14" t="s">
        <v>78</v>
      </c>
      <c r="AY620" s="253" t="s">
        <v>130</v>
      </c>
    </row>
    <row r="621" s="14" customFormat="1">
      <c r="A621" s="14"/>
      <c r="B621" s="243"/>
      <c r="C621" s="244"/>
      <c r="D621" s="234" t="s">
        <v>140</v>
      </c>
      <c r="E621" s="245" t="s">
        <v>1</v>
      </c>
      <c r="F621" s="246" t="s">
        <v>651</v>
      </c>
      <c r="G621" s="244"/>
      <c r="H621" s="247">
        <v>0.75</v>
      </c>
      <c r="I621" s="248"/>
      <c r="J621" s="244"/>
      <c r="K621" s="244"/>
      <c r="L621" s="249"/>
      <c r="M621" s="250"/>
      <c r="N621" s="251"/>
      <c r="O621" s="251"/>
      <c r="P621" s="251"/>
      <c r="Q621" s="251"/>
      <c r="R621" s="251"/>
      <c r="S621" s="251"/>
      <c r="T621" s="25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3" t="s">
        <v>140</v>
      </c>
      <c r="AU621" s="253" t="s">
        <v>88</v>
      </c>
      <c r="AV621" s="14" t="s">
        <v>88</v>
      </c>
      <c r="AW621" s="14" t="s">
        <v>33</v>
      </c>
      <c r="AX621" s="14" t="s">
        <v>78</v>
      </c>
      <c r="AY621" s="253" t="s">
        <v>130</v>
      </c>
    </row>
    <row r="622" s="16" customFormat="1">
      <c r="A622" s="16"/>
      <c r="B622" s="265"/>
      <c r="C622" s="266"/>
      <c r="D622" s="234" t="s">
        <v>140</v>
      </c>
      <c r="E622" s="267" t="s">
        <v>1</v>
      </c>
      <c r="F622" s="268" t="s">
        <v>178</v>
      </c>
      <c r="G622" s="266"/>
      <c r="H622" s="269">
        <v>36.000000000000007</v>
      </c>
      <c r="I622" s="270"/>
      <c r="J622" s="266"/>
      <c r="K622" s="266"/>
      <c r="L622" s="271"/>
      <c r="M622" s="272"/>
      <c r="N622" s="273"/>
      <c r="O622" s="273"/>
      <c r="P622" s="273"/>
      <c r="Q622" s="273"/>
      <c r="R622" s="273"/>
      <c r="S622" s="273"/>
      <c r="T622" s="274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75" t="s">
        <v>140</v>
      </c>
      <c r="AU622" s="275" t="s">
        <v>88</v>
      </c>
      <c r="AV622" s="16" t="s">
        <v>138</v>
      </c>
      <c r="AW622" s="16" t="s">
        <v>33</v>
      </c>
      <c r="AX622" s="16" t="s">
        <v>86</v>
      </c>
      <c r="AY622" s="275" t="s">
        <v>130</v>
      </c>
    </row>
    <row r="623" s="13" customFormat="1">
      <c r="A623" s="13"/>
      <c r="B623" s="232"/>
      <c r="C623" s="233"/>
      <c r="D623" s="234" t="s">
        <v>140</v>
      </c>
      <c r="E623" s="235" t="s">
        <v>1</v>
      </c>
      <c r="F623" s="236" t="s">
        <v>612</v>
      </c>
      <c r="G623" s="233"/>
      <c r="H623" s="235" t="s">
        <v>1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2" t="s">
        <v>140</v>
      </c>
      <c r="AU623" s="242" t="s">
        <v>88</v>
      </c>
      <c r="AV623" s="13" t="s">
        <v>86</v>
      </c>
      <c r="AW623" s="13" t="s">
        <v>33</v>
      </c>
      <c r="AX623" s="13" t="s">
        <v>78</v>
      </c>
      <c r="AY623" s="242" t="s">
        <v>130</v>
      </c>
    </row>
    <row r="624" s="13" customFormat="1">
      <c r="A624" s="13"/>
      <c r="B624" s="232"/>
      <c r="C624" s="233"/>
      <c r="D624" s="234" t="s">
        <v>140</v>
      </c>
      <c r="E624" s="235" t="s">
        <v>1</v>
      </c>
      <c r="F624" s="236" t="s">
        <v>652</v>
      </c>
      <c r="G624" s="233"/>
      <c r="H624" s="235" t="s">
        <v>1</v>
      </c>
      <c r="I624" s="237"/>
      <c r="J624" s="233"/>
      <c r="K624" s="233"/>
      <c r="L624" s="238"/>
      <c r="M624" s="239"/>
      <c r="N624" s="240"/>
      <c r="O624" s="240"/>
      <c r="P624" s="240"/>
      <c r="Q624" s="240"/>
      <c r="R624" s="240"/>
      <c r="S624" s="240"/>
      <c r="T624" s="24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2" t="s">
        <v>140</v>
      </c>
      <c r="AU624" s="242" t="s">
        <v>88</v>
      </c>
      <c r="AV624" s="13" t="s">
        <v>86</v>
      </c>
      <c r="AW624" s="13" t="s">
        <v>33</v>
      </c>
      <c r="AX624" s="13" t="s">
        <v>78</v>
      </c>
      <c r="AY624" s="242" t="s">
        <v>130</v>
      </c>
    </row>
    <row r="625" s="2" customFormat="1" ht="62.7" customHeight="1">
      <c r="A625" s="39"/>
      <c r="B625" s="40"/>
      <c r="C625" s="276" t="s">
        <v>653</v>
      </c>
      <c r="D625" s="276" t="s">
        <v>603</v>
      </c>
      <c r="E625" s="277" t="s">
        <v>654</v>
      </c>
      <c r="F625" s="278" t="s">
        <v>655</v>
      </c>
      <c r="G625" s="279" t="s">
        <v>389</v>
      </c>
      <c r="H625" s="280">
        <v>3</v>
      </c>
      <c r="I625" s="281"/>
      <c r="J625" s="282">
        <f>ROUND(I625*H625,2)</f>
        <v>0</v>
      </c>
      <c r="K625" s="278" t="s">
        <v>1</v>
      </c>
      <c r="L625" s="283"/>
      <c r="M625" s="284" t="s">
        <v>1</v>
      </c>
      <c r="N625" s="285" t="s">
        <v>43</v>
      </c>
      <c r="O625" s="92"/>
      <c r="P625" s="228">
        <f>O625*H625</f>
        <v>0</v>
      </c>
      <c r="Q625" s="228">
        <v>0.071999999999999995</v>
      </c>
      <c r="R625" s="228">
        <f>Q625*H625</f>
        <v>0.21599999999999997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265</v>
      </c>
      <c r="AT625" s="230" t="s">
        <v>603</v>
      </c>
      <c r="AU625" s="230" t="s">
        <v>88</v>
      </c>
      <c r="AY625" s="18" t="s">
        <v>130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8" t="s">
        <v>86</v>
      </c>
      <c r="BK625" s="231">
        <f>ROUND(I625*H625,2)</f>
        <v>0</v>
      </c>
      <c r="BL625" s="18" t="s">
        <v>306</v>
      </c>
      <c r="BM625" s="230" t="s">
        <v>656</v>
      </c>
    </row>
    <row r="626" s="13" customFormat="1">
      <c r="A626" s="13"/>
      <c r="B626" s="232"/>
      <c r="C626" s="233"/>
      <c r="D626" s="234" t="s">
        <v>140</v>
      </c>
      <c r="E626" s="235" t="s">
        <v>1</v>
      </c>
      <c r="F626" s="236" t="s">
        <v>607</v>
      </c>
      <c r="G626" s="233"/>
      <c r="H626" s="235" t="s">
        <v>1</v>
      </c>
      <c r="I626" s="237"/>
      <c r="J626" s="233"/>
      <c r="K626" s="233"/>
      <c r="L626" s="238"/>
      <c r="M626" s="239"/>
      <c r="N626" s="240"/>
      <c r="O626" s="240"/>
      <c r="P626" s="240"/>
      <c r="Q626" s="240"/>
      <c r="R626" s="240"/>
      <c r="S626" s="240"/>
      <c r="T626" s="24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2" t="s">
        <v>140</v>
      </c>
      <c r="AU626" s="242" t="s">
        <v>88</v>
      </c>
      <c r="AV626" s="13" t="s">
        <v>86</v>
      </c>
      <c r="AW626" s="13" t="s">
        <v>33</v>
      </c>
      <c r="AX626" s="13" t="s">
        <v>78</v>
      </c>
      <c r="AY626" s="242" t="s">
        <v>130</v>
      </c>
    </row>
    <row r="627" s="13" customFormat="1">
      <c r="A627" s="13"/>
      <c r="B627" s="232"/>
      <c r="C627" s="233"/>
      <c r="D627" s="234" t="s">
        <v>140</v>
      </c>
      <c r="E627" s="235" t="s">
        <v>1</v>
      </c>
      <c r="F627" s="236" t="s">
        <v>608</v>
      </c>
      <c r="G627" s="233"/>
      <c r="H627" s="235" t="s">
        <v>1</v>
      </c>
      <c r="I627" s="237"/>
      <c r="J627" s="233"/>
      <c r="K627" s="233"/>
      <c r="L627" s="238"/>
      <c r="M627" s="239"/>
      <c r="N627" s="240"/>
      <c r="O627" s="240"/>
      <c r="P627" s="240"/>
      <c r="Q627" s="240"/>
      <c r="R627" s="240"/>
      <c r="S627" s="240"/>
      <c r="T627" s="24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2" t="s">
        <v>140</v>
      </c>
      <c r="AU627" s="242" t="s">
        <v>88</v>
      </c>
      <c r="AV627" s="13" t="s">
        <v>86</v>
      </c>
      <c r="AW627" s="13" t="s">
        <v>33</v>
      </c>
      <c r="AX627" s="13" t="s">
        <v>78</v>
      </c>
      <c r="AY627" s="242" t="s">
        <v>130</v>
      </c>
    </row>
    <row r="628" s="13" customFormat="1">
      <c r="A628" s="13"/>
      <c r="B628" s="232"/>
      <c r="C628" s="233"/>
      <c r="D628" s="234" t="s">
        <v>140</v>
      </c>
      <c r="E628" s="235" t="s">
        <v>1</v>
      </c>
      <c r="F628" s="236" t="s">
        <v>609</v>
      </c>
      <c r="G628" s="233"/>
      <c r="H628" s="235" t="s">
        <v>1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2" t="s">
        <v>140</v>
      </c>
      <c r="AU628" s="242" t="s">
        <v>88</v>
      </c>
      <c r="AV628" s="13" t="s">
        <v>86</v>
      </c>
      <c r="AW628" s="13" t="s">
        <v>33</v>
      </c>
      <c r="AX628" s="13" t="s">
        <v>78</v>
      </c>
      <c r="AY628" s="242" t="s">
        <v>130</v>
      </c>
    </row>
    <row r="629" s="13" customFormat="1">
      <c r="A629" s="13"/>
      <c r="B629" s="232"/>
      <c r="C629" s="233"/>
      <c r="D629" s="234" t="s">
        <v>140</v>
      </c>
      <c r="E629" s="235" t="s">
        <v>1</v>
      </c>
      <c r="F629" s="236" t="s">
        <v>657</v>
      </c>
      <c r="G629" s="233"/>
      <c r="H629" s="235" t="s">
        <v>1</v>
      </c>
      <c r="I629" s="237"/>
      <c r="J629" s="233"/>
      <c r="K629" s="233"/>
      <c r="L629" s="238"/>
      <c r="M629" s="239"/>
      <c r="N629" s="240"/>
      <c r="O629" s="240"/>
      <c r="P629" s="240"/>
      <c r="Q629" s="240"/>
      <c r="R629" s="240"/>
      <c r="S629" s="240"/>
      <c r="T629" s="24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2" t="s">
        <v>140</v>
      </c>
      <c r="AU629" s="242" t="s">
        <v>88</v>
      </c>
      <c r="AV629" s="13" t="s">
        <v>86</v>
      </c>
      <c r="AW629" s="13" t="s">
        <v>33</v>
      </c>
      <c r="AX629" s="13" t="s">
        <v>78</v>
      </c>
      <c r="AY629" s="242" t="s">
        <v>130</v>
      </c>
    </row>
    <row r="630" s="13" customFormat="1">
      <c r="A630" s="13"/>
      <c r="B630" s="232"/>
      <c r="C630" s="233"/>
      <c r="D630" s="234" t="s">
        <v>140</v>
      </c>
      <c r="E630" s="235" t="s">
        <v>1</v>
      </c>
      <c r="F630" s="236" t="s">
        <v>610</v>
      </c>
      <c r="G630" s="233"/>
      <c r="H630" s="235" t="s">
        <v>1</v>
      </c>
      <c r="I630" s="237"/>
      <c r="J630" s="233"/>
      <c r="K630" s="233"/>
      <c r="L630" s="238"/>
      <c r="M630" s="239"/>
      <c r="N630" s="240"/>
      <c r="O630" s="240"/>
      <c r="P630" s="240"/>
      <c r="Q630" s="240"/>
      <c r="R630" s="240"/>
      <c r="S630" s="240"/>
      <c r="T630" s="24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2" t="s">
        <v>140</v>
      </c>
      <c r="AU630" s="242" t="s">
        <v>88</v>
      </c>
      <c r="AV630" s="13" t="s">
        <v>86</v>
      </c>
      <c r="AW630" s="13" t="s">
        <v>33</v>
      </c>
      <c r="AX630" s="13" t="s">
        <v>78</v>
      </c>
      <c r="AY630" s="242" t="s">
        <v>130</v>
      </c>
    </row>
    <row r="631" s="13" customFormat="1">
      <c r="A631" s="13"/>
      <c r="B631" s="232"/>
      <c r="C631" s="233"/>
      <c r="D631" s="234" t="s">
        <v>140</v>
      </c>
      <c r="E631" s="235" t="s">
        <v>1</v>
      </c>
      <c r="F631" s="236" t="s">
        <v>611</v>
      </c>
      <c r="G631" s="233"/>
      <c r="H631" s="235" t="s">
        <v>1</v>
      </c>
      <c r="I631" s="237"/>
      <c r="J631" s="233"/>
      <c r="K631" s="233"/>
      <c r="L631" s="238"/>
      <c r="M631" s="239"/>
      <c r="N631" s="240"/>
      <c r="O631" s="240"/>
      <c r="P631" s="240"/>
      <c r="Q631" s="240"/>
      <c r="R631" s="240"/>
      <c r="S631" s="240"/>
      <c r="T631" s="24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2" t="s">
        <v>140</v>
      </c>
      <c r="AU631" s="242" t="s">
        <v>88</v>
      </c>
      <c r="AV631" s="13" t="s">
        <v>86</v>
      </c>
      <c r="AW631" s="13" t="s">
        <v>33</v>
      </c>
      <c r="AX631" s="13" t="s">
        <v>78</v>
      </c>
      <c r="AY631" s="242" t="s">
        <v>130</v>
      </c>
    </row>
    <row r="632" s="13" customFormat="1">
      <c r="A632" s="13"/>
      <c r="B632" s="232"/>
      <c r="C632" s="233"/>
      <c r="D632" s="234" t="s">
        <v>140</v>
      </c>
      <c r="E632" s="235" t="s">
        <v>1</v>
      </c>
      <c r="F632" s="236" t="s">
        <v>452</v>
      </c>
      <c r="G632" s="233"/>
      <c r="H632" s="235" t="s">
        <v>1</v>
      </c>
      <c r="I632" s="237"/>
      <c r="J632" s="233"/>
      <c r="K632" s="233"/>
      <c r="L632" s="238"/>
      <c r="M632" s="239"/>
      <c r="N632" s="240"/>
      <c r="O632" s="240"/>
      <c r="P632" s="240"/>
      <c r="Q632" s="240"/>
      <c r="R632" s="240"/>
      <c r="S632" s="240"/>
      <c r="T632" s="24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2" t="s">
        <v>140</v>
      </c>
      <c r="AU632" s="242" t="s">
        <v>88</v>
      </c>
      <c r="AV632" s="13" t="s">
        <v>86</v>
      </c>
      <c r="AW632" s="13" t="s">
        <v>33</v>
      </c>
      <c r="AX632" s="13" t="s">
        <v>78</v>
      </c>
      <c r="AY632" s="242" t="s">
        <v>130</v>
      </c>
    </row>
    <row r="633" s="14" customFormat="1">
      <c r="A633" s="14"/>
      <c r="B633" s="243"/>
      <c r="C633" s="244"/>
      <c r="D633" s="234" t="s">
        <v>140</v>
      </c>
      <c r="E633" s="245" t="s">
        <v>1</v>
      </c>
      <c r="F633" s="246" t="s">
        <v>658</v>
      </c>
      <c r="G633" s="244"/>
      <c r="H633" s="247">
        <v>3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3" t="s">
        <v>140</v>
      </c>
      <c r="AU633" s="253" t="s">
        <v>88</v>
      </c>
      <c r="AV633" s="14" t="s">
        <v>88</v>
      </c>
      <c r="AW633" s="14" t="s">
        <v>33</v>
      </c>
      <c r="AX633" s="14" t="s">
        <v>86</v>
      </c>
      <c r="AY633" s="253" t="s">
        <v>130</v>
      </c>
    </row>
    <row r="634" s="13" customFormat="1">
      <c r="A634" s="13"/>
      <c r="B634" s="232"/>
      <c r="C634" s="233"/>
      <c r="D634" s="234" t="s">
        <v>140</v>
      </c>
      <c r="E634" s="235" t="s">
        <v>1</v>
      </c>
      <c r="F634" s="236" t="s">
        <v>612</v>
      </c>
      <c r="G634" s="233"/>
      <c r="H634" s="235" t="s">
        <v>1</v>
      </c>
      <c r="I634" s="237"/>
      <c r="J634" s="233"/>
      <c r="K634" s="233"/>
      <c r="L634" s="238"/>
      <c r="M634" s="239"/>
      <c r="N634" s="240"/>
      <c r="O634" s="240"/>
      <c r="P634" s="240"/>
      <c r="Q634" s="240"/>
      <c r="R634" s="240"/>
      <c r="S634" s="240"/>
      <c r="T634" s="24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2" t="s">
        <v>140</v>
      </c>
      <c r="AU634" s="242" t="s">
        <v>88</v>
      </c>
      <c r="AV634" s="13" t="s">
        <v>86</v>
      </c>
      <c r="AW634" s="13" t="s">
        <v>33</v>
      </c>
      <c r="AX634" s="13" t="s">
        <v>78</v>
      </c>
      <c r="AY634" s="242" t="s">
        <v>130</v>
      </c>
    </row>
    <row r="635" s="13" customFormat="1">
      <c r="A635" s="13"/>
      <c r="B635" s="232"/>
      <c r="C635" s="233"/>
      <c r="D635" s="234" t="s">
        <v>140</v>
      </c>
      <c r="E635" s="235" t="s">
        <v>1</v>
      </c>
      <c r="F635" s="236" t="s">
        <v>659</v>
      </c>
      <c r="G635" s="233"/>
      <c r="H635" s="235" t="s">
        <v>1</v>
      </c>
      <c r="I635" s="237"/>
      <c r="J635" s="233"/>
      <c r="K635" s="233"/>
      <c r="L635" s="238"/>
      <c r="M635" s="239"/>
      <c r="N635" s="240"/>
      <c r="O635" s="240"/>
      <c r="P635" s="240"/>
      <c r="Q635" s="240"/>
      <c r="R635" s="240"/>
      <c r="S635" s="240"/>
      <c r="T635" s="24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2" t="s">
        <v>140</v>
      </c>
      <c r="AU635" s="242" t="s">
        <v>88</v>
      </c>
      <c r="AV635" s="13" t="s">
        <v>86</v>
      </c>
      <c r="AW635" s="13" t="s">
        <v>33</v>
      </c>
      <c r="AX635" s="13" t="s">
        <v>78</v>
      </c>
      <c r="AY635" s="242" t="s">
        <v>130</v>
      </c>
    </row>
    <row r="636" s="2" customFormat="1" ht="49.05" customHeight="1">
      <c r="A636" s="39"/>
      <c r="B636" s="40"/>
      <c r="C636" s="219" t="s">
        <v>660</v>
      </c>
      <c r="D636" s="219" t="s">
        <v>133</v>
      </c>
      <c r="E636" s="220" t="s">
        <v>661</v>
      </c>
      <c r="F636" s="221" t="s">
        <v>662</v>
      </c>
      <c r="G636" s="222" t="s">
        <v>136</v>
      </c>
      <c r="H636" s="223">
        <v>36</v>
      </c>
      <c r="I636" s="224"/>
      <c r="J636" s="225">
        <f>ROUND(I636*H636,2)</f>
        <v>0</v>
      </c>
      <c r="K636" s="221" t="s">
        <v>1</v>
      </c>
      <c r="L636" s="45"/>
      <c r="M636" s="226" t="s">
        <v>1</v>
      </c>
      <c r="N636" s="227" t="s">
        <v>43</v>
      </c>
      <c r="O636" s="92"/>
      <c r="P636" s="228">
        <f>O636*H636</f>
        <v>0</v>
      </c>
      <c r="Q636" s="228">
        <v>0</v>
      </c>
      <c r="R636" s="228">
        <f>Q636*H636</f>
        <v>0</v>
      </c>
      <c r="S636" s="228">
        <v>0</v>
      </c>
      <c r="T636" s="229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0" t="s">
        <v>306</v>
      </c>
      <c r="AT636" s="230" t="s">
        <v>133</v>
      </c>
      <c r="AU636" s="230" t="s">
        <v>88</v>
      </c>
      <c r="AY636" s="18" t="s">
        <v>130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8" t="s">
        <v>86</v>
      </c>
      <c r="BK636" s="231">
        <f>ROUND(I636*H636,2)</f>
        <v>0</v>
      </c>
      <c r="BL636" s="18" t="s">
        <v>306</v>
      </c>
      <c r="BM636" s="230" t="s">
        <v>663</v>
      </c>
    </row>
    <row r="637" s="13" customFormat="1">
      <c r="A637" s="13"/>
      <c r="B637" s="232"/>
      <c r="C637" s="233"/>
      <c r="D637" s="234" t="s">
        <v>140</v>
      </c>
      <c r="E637" s="235" t="s">
        <v>1</v>
      </c>
      <c r="F637" s="236" t="s">
        <v>664</v>
      </c>
      <c r="G637" s="233"/>
      <c r="H637" s="235" t="s">
        <v>1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2" t="s">
        <v>140</v>
      </c>
      <c r="AU637" s="242" t="s">
        <v>88</v>
      </c>
      <c r="AV637" s="13" t="s">
        <v>86</v>
      </c>
      <c r="AW637" s="13" t="s">
        <v>33</v>
      </c>
      <c r="AX637" s="13" t="s">
        <v>78</v>
      </c>
      <c r="AY637" s="242" t="s">
        <v>130</v>
      </c>
    </row>
    <row r="638" s="13" customFormat="1">
      <c r="A638" s="13"/>
      <c r="B638" s="232"/>
      <c r="C638" s="233"/>
      <c r="D638" s="234" t="s">
        <v>140</v>
      </c>
      <c r="E638" s="235" t="s">
        <v>1</v>
      </c>
      <c r="F638" s="236" t="s">
        <v>665</v>
      </c>
      <c r="G638" s="233"/>
      <c r="H638" s="235" t="s">
        <v>1</v>
      </c>
      <c r="I638" s="237"/>
      <c r="J638" s="233"/>
      <c r="K638" s="233"/>
      <c r="L638" s="238"/>
      <c r="M638" s="239"/>
      <c r="N638" s="240"/>
      <c r="O638" s="240"/>
      <c r="P638" s="240"/>
      <c r="Q638" s="240"/>
      <c r="R638" s="240"/>
      <c r="S638" s="240"/>
      <c r="T638" s="24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2" t="s">
        <v>140</v>
      </c>
      <c r="AU638" s="242" t="s">
        <v>88</v>
      </c>
      <c r="AV638" s="13" t="s">
        <v>86</v>
      </c>
      <c r="AW638" s="13" t="s">
        <v>33</v>
      </c>
      <c r="AX638" s="13" t="s">
        <v>78</v>
      </c>
      <c r="AY638" s="242" t="s">
        <v>130</v>
      </c>
    </row>
    <row r="639" s="14" customFormat="1">
      <c r="A639" s="14"/>
      <c r="B639" s="243"/>
      <c r="C639" s="244"/>
      <c r="D639" s="234" t="s">
        <v>140</v>
      </c>
      <c r="E639" s="245" t="s">
        <v>1</v>
      </c>
      <c r="F639" s="246" t="s">
        <v>473</v>
      </c>
      <c r="G639" s="244"/>
      <c r="H639" s="247">
        <v>2.7000000000000002</v>
      </c>
      <c r="I639" s="248"/>
      <c r="J639" s="244"/>
      <c r="K639" s="244"/>
      <c r="L639" s="249"/>
      <c r="M639" s="250"/>
      <c r="N639" s="251"/>
      <c r="O639" s="251"/>
      <c r="P639" s="251"/>
      <c r="Q639" s="251"/>
      <c r="R639" s="251"/>
      <c r="S639" s="251"/>
      <c r="T639" s="25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3" t="s">
        <v>140</v>
      </c>
      <c r="AU639" s="253" t="s">
        <v>88</v>
      </c>
      <c r="AV639" s="14" t="s">
        <v>88</v>
      </c>
      <c r="AW639" s="14" t="s">
        <v>33</v>
      </c>
      <c r="AX639" s="14" t="s">
        <v>78</v>
      </c>
      <c r="AY639" s="253" t="s">
        <v>130</v>
      </c>
    </row>
    <row r="640" s="13" customFormat="1">
      <c r="A640" s="13"/>
      <c r="B640" s="232"/>
      <c r="C640" s="233"/>
      <c r="D640" s="234" t="s">
        <v>140</v>
      </c>
      <c r="E640" s="235" t="s">
        <v>1</v>
      </c>
      <c r="F640" s="236" t="s">
        <v>474</v>
      </c>
      <c r="G640" s="233"/>
      <c r="H640" s="235" t="s">
        <v>1</v>
      </c>
      <c r="I640" s="237"/>
      <c r="J640" s="233"/>
      <c r="K640" s="233"/>
      <c r="L640" s="238"/>
      <c r="M640" s="239"/>
      <c r="N640" s="240"/>
      <c r="O640" s="240"/>
      <c r="P640" s="240"/>
      <c r="Q640" s="240"/>
      <c r="R640" s="240"/>
      <c r="S640" s="240"/>
      <c r="T640" s="24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2" t="s">
        <v>140</v>
      </c>
      <c r="AU640" s="242" t="s">
        <v>88</v>
      </c>
      <c r="AV640" s="13" t="s">
        <v>86</v>
      </c>
      <c r="AW640" s="13" t="s">
        <v>33</v>
      </c>
      <c r="AX640" s="13" t="s">
        <v>78</v>
      </c>
      <c r="AY640" s="242" t="s">
        <v>130</v>
      </c>
    </row>
    <row r="641" s="14" customFormat="1">
      <c r="A641" s="14"/>
      <c r="B641" s="243"/>
      <c r="C641" s="244"/>
      <c r="D641" s="234" t="s">
        <v>140</v>
      </c>
      <c r="E641" s="245" t="s">
        <v>1</v>
      </c>
      <c r="F641" s="246" t="s">
        <v>473</v>
      </c>
      <c r="G641" s="244"/>
      <c r="H641" s="247">
        <v>2.7000000000000002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3" t="s">
        <v>140</v>
      </c>
      <c r="AU641" s="253" t="s">
        <v>88</v>
      </c>
      <c r="AV641" s="14" t="s">
        <v>88</v>
      </c>
      <c r="AW641" s="14" t="s">
        <v>33</v>
      </c>
      <c r="AX641" s="14" t="s">
        <v>78</v>
      </c>
      <c r="AY641" s="253" t="s">
        <v>130</v>
      </c>
    </row>
    <row r="642" s="13" customFormat="1">
      <c r="A642" s="13"/>
      <c r="B642" s="232"/>
      <c r="C642" s="233"/>
      <c r="D642" s="234" t="s">
        <v>140</v>
      </c>
      <c r="E642" s="235" t="s">
        <v>1</v>
      </c>
      <c r="F642" s="236" t="s">
        <v>475</v>
      </c>
      <c r="G642" s="233"/>
      <c r="H642" s="235" t="s">
        <v>1</v>
      </c>
      <c r="I642" s="237"/>
      <c r="J642" s="233"/>
      <c r="K642" s="233"/>
      <c r="L642" s="238"/>
      <c r="M642" s="239"/>
      <c r="N642" s="240"/>
      <c r="O642" s="240"/>
      <c r="P642" s="240"/>
      <c r="Q642" s="240"/>
      <c r="R642" s="240"/>
      <c r="S642" s="240"/>
      <c r="T642" s="24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2" t="s">
        <v>140</v>
      </c>
      <c r="AU642" s="242" t="s">
        <v>88</v>
      </c>
      <c r="AV642" s="13" t="s">
        <v>86</v>
      </c>
      <c r="AW642" s="13" t="s">
        <v>33</v>
      </c>
      <c r="AX642" s="13" t="s">
        <v>78</v>
      </c>
      <c r="AY642" s="242" t="s">
        <v>130</v>
      </c>
    </row>
    <row r="643" s="14" customFormat="1">
      <c r="A643" s="14"/>
      <c r="B643" s="243"/>
      <c r="C643" s="244"/>
      <c r="D643" s="234" t="s">
        <v>140</v>
      </c>
      <c r="E643" s="245" t="s">
        <v>1</v>
      </c>
      <c r="F643" s="246" t="s">
        <v>410</v>
      </c>
      <c r="G643" s="244"/>
      <c r="H643" s="247">
        <v>2.25</v>
      </c>
      <c r="I643" s="248"/>
      <c r="J643" s="244"/>
      <c r="K643" s="244"/>
      <c r="L643" s="249"/>
      <c r="M643" s="250"/>
      <c r="N643" s="251"/>
      <c r="O643" s="251"/>
      <c r="P643" s="251"/>
      <c r="Q643" s="251"/>
      <c r="R643" s="251"/>
      <c r="S643" s="251"/>
      <c r="T643" s="25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3" t="s">
        <v>140</v>
      </c>
      <c r="AU643" s="253" t="s">
        <v>88</v>
      </c>
      <c r="AV643" s="14" t="s">
        <v>88</v>
      </c>
      <c r="AW643" s="14" t="s">
        <v>33</v>
      </c>
      <c r="AX643" s="14" t="s">
        <v>78</v>
      </c>
      <c r="AY643" s="253" t="s">
        <v>130</v>
      </c>
    </row>
    <row r="644" s="13" customFormat="1">
      <c r="A644" s="13"/>
      <c r="B644" s="232"/>
      <c r="C644" s="233"/>
      <c r="D644" s="234" t="s">
        <v>140</v>
      </c>
      <c r="E644" s="235" t="s">
        <v>1</v>
      </c>
      <c r="F644" s="236" t="s">
        <v>476</v>
      </c>
      <c r="G644" s="233"/>
      <c r="H644" s="235" t="s">
        <v>1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2" t="s">
        <v>140</v>
      </c>
      <c r="AU644" s="242" t="s">
        <v>88</v>
      </c>
      <c r="AV644" s="13" t="s">
        <v>86</v>
      </c>
      <c r="AW644" s="13" t="s">
        <v>33</v>
      </c>
      <c r="AX644" s="13" t="s">
        <v>78</v>
      </c>
      <c r="AY644" s="242" t="s">
        <v>130</v>
      </c>
    </row>
    <row r="645" s="14" customFormat="1">
      <c r="A645" s="14"/>
      <c r="B645" s="243"/>
      <c r="C645" s="244"/>
      <c r="D645" s="234" t="s">
        <v>140</v>
      </c>
      <c r="E645" s="245" t="s">
        <v>1</v>
      </c>
      <c r="F645" s="246" t="s">
        <v>477</v>
      </c>
      <c r="G645" s="244"/>
      <c r="H645" s="247">
        <v>8.0999999999999996</v>
      </c>
      <c r="I645" s="248"/>
      <c r="J645" s="244"/>
      <c r="K645" s="244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140</v>
      </c>
      <c r="AU645" s="253" t="s">
        <v>88</v>
      </c>
      <c r="AV645" s="14" t="s">
        <v>88</v>
      </c>
      <c r="AW645" s="14" t="s">
        <v>33</v>
      </c>
      <c r="AX645" s="14" t="s">
        <v>78</v>
      </c>
      <c r="AY645" s="253" t="s">
        <v>130</v>
      </c>
    </row>
    <row r="646" s="13" customFormat="1">
      <c r="A646" s="13"/>
      <c r="B646" s="232"/>
      <c r="C646" s="233"/>
      <c r="D646" s="234" t="s">
        <v>140</v>
      </c>
      <c r="E646" s="235" t="s">
        <v>1</v>
      </c>
      <c r="F646" s="236" t="s">
        <v>666</v>
      </c>
      <c r="G646" s="233"/>
      <c r="H646" s="235" t="s">
        <v>1</v>
      </c>
      <c r="I646" s="237"/>
      <c r="J646" s="233"/>
      <c r="K646" s="233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140</v>
      </c>
      <c r="AU646" s="242" t="s">
        <v>88</v>
      </c>
      <c r="AV646" s="13" t="s">
        <v>86</v>
      </c>
      <c r="AW646" s="13" t="s">
        <v>33</v>
      </c>
      <c r="AX646" s="13" t="s">
        <v>78</v>
      </c>
      <c r="AY646" s="242" t="s">
        <v>130</v>
      </c>
    </row>
    <row r="647" s="14" customFormat="1">
      <c r="A647" s="14"/>
      <c r="B647" s="243"/>
      <c r="C647" s="244"/>
      <c r="D647" s="234" t="s">
        <v>140</v>
      </c>
      <c r="E647" s="245" t="s">
        <v>1</v>
      </c>
      <c r="F647" s="246" t="s">
        <v>479</v>
      </c>
      <c r="G647" s="244"/>
      <c r="H647" s="247">
        <v>6.2999999999999998</v>
      </c>
      <c r="I647" s="248"/>
      <c r="J647" s="244"/>
      <c r="K647" s="244"/>
      <c r="L647" s="249"/>
      <c r="M647" s="250"/>
      <c r="N647" s="251"/>
      <c r="O647" s="251"/>
      <c r="P647" s="251"/>
      <c r="Q647" s="251"/>
      <c r="R647" s="251"/>
      <c r="S647" s="251"/>
      <c r="T647" s="25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3" t="s">
        <v>140</v>
      </c>
      <c r="AU647" s="253" t="s">
        <v>88</v>
      </c>
      <c r="AV647" s="14" t="s">
        <v>88</v>
      </c>
      <c r="AW647" s="14" t="s">
        <v>33</v>
      </c>
      <c r="AX647" s="14" t="s">
        <v>78</v>
      </c>
      <c r="AY647" s="253" t="s">
        <v>130</v>
      </c>
    </row>
    <row r="648" s="13" customFormat="1">
      <c r="A648" s="13"/>
      <c r="B648" s="232"/>
      <c r="C648" s="233"/>
      <c r="D648" s="234" t="s">
        <v>140</v>
      </c>
      <c r="E648" s="235" t="s">
        <v>1</v>
      </c>
      <c r="F648" s="236" t="s">
        <v>487</v>
      </c>
      <c r="G648" s="233"/>
      <c r="H648" s="235" t="s">
        <v>1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2" t="s">
        <v>140</v>
      </c>
      <c r="AU648" s="242" t="s">
        <v>88</v>
      </c>
      <c r="AV648" s="13" t="s">
        <v>86</v>
      </c>
      <c r="AW648" s="13" t="s">
        <v>33</v>
      </c>
      <c r="AX648" s="13" t="s">
        <v>78</v>
      </c>
      <c r="AY648" s="242" t="s">
        <v>130</v>
      </c>
    </row>
    <row r="649" s="14" customFormat="1">
      <c r="A649" s="14"/>
      <c r="B649" s="243"/>
      <c r="C649" s="244"/>
      <c r="D649" s="234" t="s">
        <v>140</v>
      </c>
      <c r="E649" s="245" t="s">
        <v>1</v>
      </c>
      <c r="F649" s="246" t="s">
        <v>488</v>
      </c>
      <c r="G649" s="244"/>
      <c r="H649" s="247">
        <v>2.52</v>
      </c>
      <c r="I649" s="248"/>
      <c r="J649" s="244"/>
      <c r="K649" s="244"/>
      <c r="L649" s="249"/>
      <c r="M649" s="250"/>
      <c r="N649" s="251"/>
      <c r="O649" s="251"/>
      <c r="P649" s="251"/>
      <c r="Q649" s="251"/>
      <c r="R649" s="251"/>
      <c r="S649" s="251"/>
      <c r="T649" s="25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3" t="s">
        <v>140</v>
      </c>
      <c r="AU649" s="253" t="s">
        <v>88</v>
      </c>
      <c r="AV649" s="14" t="s">
        <v>88</v>
      </c>
      <c r="AW649" s="14" t="s">
        <v>33</v>
      </c>
      <c r="AX649" s="14" t="s">
        <v>78</v>
      </c>
      <c r="AY649" s="253" t="s">
        <v>130</v>
      </c>
    </row>
    <row r="650" s="13" customFormat="1">
      <c r="A650" s="13"/>
      <c r="B650" s="232"/>
      <c r="C650" s="233"/>
      <c r="D650" s="234" t="s">
        <v>140</v>
      </c>
      <c r="E650" s="235" t="s">
        <v>1</v>
      </c>
      <c r="F650" s="236" t="s">
        <v>489</v>
      </c>
      <c r="G650" s="233"/>
      <c r="H650" s="235" t="s">
        <v>1</v>
      </c>
      <c r="I650" s="237"/>
      <c r="J650" s="233"/>
      <c r="K650" s="233"/>
      <c r="L650" s="238"/>
      <c r="M650" s="239"/>
      <c r="N650" s="240"/>
      <c r="O650" s="240"/>
      <c r="P650" s="240"/>
      <c r="Q650" s="240"/>
      <c r="R650" s="240"/>
      <c r="S650" s="240"/>
      <c r="T650" s="24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2" t="s">
        <v>140</v>
      </c>
      <c r="AU650" s="242" t="s">
        <v>88</v>
      </c>
      <c r="AV650" s="13" t="s">
        <v>86</v>
      </c>
      <c r="AW650" s="13" t="s">
        <v>33</v>
      </c>
      <c r="AX650" s="13" t="s">
        <v>78</v>
      </c>
      <c r="AY650" s="242" t="s">
        <v>130</v>
      </c>
    </row>
    <row r="651" s="14" customFormat="1">
      <c r="A651" s="14"/>
      <c r="B651" s="243"/>
      <c r="C651" s="244"/>
      <c r="D651" s="234" t="s">
        <v>140</v>
      </c>
      <c r="E651" s="245" t="s">
        <v>1</v>
      </c>
      <c r="F651" s="246" t="s">
        <v>490</v>
      </c>
      <c r="G651" s="244"/>
      <c r="H651" s="247">
        <v>6.75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3" t="s">
        <v>140</v>
      </c>
      <c r="AU651" s="253" t="s">
        <v>88</v>
      </c>
      <c r="AV651" s="14" t="s">
        <v>88</v>
      </c>
      <c r="AW651" s="14" t="s">
        <v>33</v>
      </c>
      <c r="AX651" s="14" t="s">
        <v>78</v>
      </c>
      <c r="AY651" s="253" t="s">
        <v>130</v>
      </c>
    </row>
    <row r="652" s="13" customFormat="1">
      <c r="A652" s="13"/>
      <c r="B652" s="232"/>
      <c r="C652" s="233"/>
      <c r="D652" s="234" t="s">
        <v>140</v>
      </c>
      <c r="E652" s="235" t="s">
        <v>1</v>
      </c>
      <c r="F652" s="236" t="s">
        <v>480</v>
      </c>
      <c r="G652" s="233"/>
      <c r="H652" s="235" t="s">
        <v>1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2" t="s">
        <v>140</v>
      </c>
      <c r="AU652" s="242" t="s">
        <v>88</v>
      </c>
      <c r="AV652" s="13" t="s">
        <v>86</v>
      </c>
      <c r="AW652" s="13" t="s">
        <v>33</v>
      </c>
      <c r="AX652" s="13" t="s">
        <v>78</v>
      </c>
      <c r="AY652" s="242" t="s">
        <v>130</v>
      </c>
    </row>
    <row r="653" s="14" customFormat="1">
      <c r="A653" s="14"/>
      <c r="B653" s="243"/>
      <c r="C653" s="244"/>
      <c r="D653" s="234" t="s">
        <v>140</v>
      </c>
      <c r="E653" s="245" t="s">
        <v>1</v>
      </c>
      <c r="F653" s="246" t="s">
        <v>481</v>
      </c>
      <c r="G653" s="244"/>
      <c r="H653" s="247">
        <v>1.2</v>
      </c>
      <c r="I653" s="248"/>
      <c r="J653" s="244"/>
      <c r="K653" s="244"/>
      <c r="L653" s="249"/>
      <c r="M653" s="250"/>
      <c r="N653" s="251"/>
      <c r="O653" s="251"/>
      <c r="P653" s="251"/>
      <c r="Q653" s="251"/>
      <c r="R653" s="251"/>
      <c r="S653" s="251"/>
      <c r="T653" s="25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3" t="s">
        <v>140</v>
      </c>
      <c r="AU653" s="253" t="s">
        <v>88</v>
      </c>
      <c r="AV653" s="14" t="s">
        <v>88</v>
      </c>
      <c r="AW653" s="14" t="s">
        <v>33</v>
      </c>
      <c r="AX653" s="14" t="s">
        <v>78</v>
      </c>
      <c r="AY653" s="253" t="s">
        <v>130</v>
      </c>
    </row>
    <row r="654" s="13" customFormat="1">
      <c r="A654" s="13"/>
      <c r="B654" s="232"/>
      <c r="C654" s="233"/>
      <c r="D654" s="234" t="s">
        <v>140</v>
      </c>
      <c r="E654" s="235" t="s">
        <v>1</v>
      </c>
      <c r="F654" s="236" t="s">
        <v>463</v>
      </c>
      <c r="G654" s="233"/>
      <c r="H654" s="235" t="s">
        <v>1</v>
      </c>
      <c r="I654" s="237"/>
      <c r="J654" s="233"/>
      <c r="K654" s="233"/>
      <c r="L654" s="238"/>
      <c r="M654" s="239"/>
      <c r="N654" s="240"/>
      <c r="O654" s="240"/>
      <c r="P654" s="240"/>
      <c r="Q654" s="240"/>
      <c r="R654" s="240"/>
      <c r="S654" s="240"/>
      <c r="T654" s="24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2" t="s">
        <v>140</v>
      </c>
      <c r="AU654" s="242" t="s">
        <v>88</v>
      </c>
      <c r="AV654" s="13" t="s">
        <v>86</v>
      </c>
      <c r="AW654" s="13" t="s">
        <v>33</v>
      </c>
      <c r="AX654" s="13" t="s">
        <v>78</v>
      </c>
      <c r="AY654" s="242" t="s">
        <v>130</v>
      </c>
    </row>
    <row r="655" s="14" customFormat="1">
      <c r="A655" s="14"/>
      <c r="B655" s="243"/>
      <c r="C655" s="244"/>
      <c r="D655" s="234" t="s">
        <v>140</v>
      </c>
      <c r="E655" s="245" t="s">
        <v>1</v>
      </c>
      <c r="F655" s="246" t="s">
        <v>464</v>
      </c>
      <c r="G655" s="244"/>
      <c r="H655" s="247">
        <v>1.9199999999999999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3" t="s">
        <v>140</v>
      </c>
      <c r="AU655" s="253" t="s">
        <v>88</v>
      </c>
      <c r="AV655" s="14" t="s">
        <v>88</v>
      </c>
      <c r="AW655" s="14" t="s">
        <v>33</v>
      </c>
      <c r="AX655" s="14" t="s">
        <v>78</v>
      </c>
      <c r="AY655" s="253" t="s">
        <v>130</v>
      </c>
    </row>
    <row r="656" s="13" customFormat="1">
      <c r="A656" s="13"/>
      <c r="B656" s="232"/>
      <c r="C656" s="233"/>
      <c r="D656" s="234" t="s">
        <v>140</v>
      </c>
      <c r="E656" s="235" t="s">
        <v>1</v>
      </c>
      <c r="F656" s="236" t="s">
        <v>465</v>
      </c>
      <c r="G656" s="233"/>
      <c r="H656" s="235" t="s">
        <v>1</v>
      </c>
      <c r="I656" s="237"/>
      <c r="J656" s="233"/>
      <c r="K656" s="233"/>
      <c r="L656" s="238"/>
      <c r="M656" s="239"/>
      <c r="N656" s="240"/>
      <c r="O656" s="240"/>
      <c r="P656" s="240"/>
      <c r="Q656" s="240"/>
      <c r="R656" s="240"/>
      <c r="S656" s="240"/>
      <c r="T656" s="24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2" t="s">
        <v>140</v>
      </c>
      <c r="AU656" s="242" t="s">
        <v>88</v>
      </c>
      <c r="AV656" s="13" t="s">
        <v>86</v>
      </c>
      <c r="AW656" s="13" t="s">
        <v>33</v>
      </c>
      <c r="AX656" s="13" t="s">
        <v>78</v>
      </c>
      <c r="AY656" s="242" t="s">
        <v>130</v>
      </c>
    </row>
    <row r="657" s="14" customFormat="1">
      <c r="A657" s="14"/>
      <c r="B657" s="243"/>
      <c r="C657" s="244"/>
      <c r="D657" s="234" t="s">
        <v>140</v>
      </c>
      <c r="E657" s="245" t="s">
        <v>1</v>
      </c>
      <c r="F657" s="246" t="s">
        <v>466</v>
      </c>
      <c r="G657" s="244"/>
      <c r="H657" s="247">
        <v>0.81000000000000005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140</v>
      </c>
      <c r="AU657" s="253" t="s">
        <v>88</v>
      </c>
      <c r="AV657" s="14" t="s">
        <v>88</v>
      </c>
      <c r="AW657" s="14" t="s">
        <v>33</v>
      </c>
      <c r="AX657" s="14" t="s">
        <v>78</v>
      </c>
      <c r="AY657" s="253" t="s">
        <v>130</v>
      </c>
    </row>
    <row r="658" s="14" customFormat="1">
      <c r="A658" s="14"/>
      <c r="B658" s="243"/>
      <c r="C658" s="244"/>
      <c r="D658" s="234" t="s">
        <v>140</v>
      </c>
      <c r="E658" s="245" t="s">
        <v>1</v>
      </c>
      <c r="F658" s="246" t="s">
        <v>651</v>
      </c>
      <c r="G658" s="244"/>
      <c r="H658" s="247">
        <v>0.75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3" t="s">
        <v>140</v>
      </c>
      <c r="AU658" s="253" t="s">
        <v>88</v>
      </c>
      <c r="AV658" s="14" t="s">
        <v>88</v>
      </c>
      <c r="AW658" s="14" t="s">
        <v>33</v>
      </c>
      <c r="AX658" s="14" t="s">
        <v>78</v>
      </c>
      <c r="AY658" s="253" t="s">
        <v>130</v>
      </c>
    </row>
    <row r="659" s="16" customFormat="1">
      <c r="A659" s="16"/>
      <c r="B659" s="265"/>
      <c r="C659" s="266"/>
      <c r="D659" s="234" t="s">
        <v>140</v>
      </c>
      <c r="E659" s="267" t="s">
        <v>1</v>
      </c>
      <c r="F659" s="268" t="s">
        <v>178</v>
      </c>
      <c r="G659" s="266"/>
      <c r="H659" s="269">
        <v>36.000000000000007</v>
      </c>
      <c r="I659" s="270"/>
      <c r="J659" s="266"/>
      <c r="K659" s="266"/>
      <c r="L659" s="271"/>
      <c r="M659" s="272"/>
      <c r="N659" s="273"/>
      <c r="O659" s="273"/>
      <c r="P659" s="273"/>
      <c r="Q659" s="273"/>
      <c r="R659" s="273"/>
      <c r="S659" s="273"/>
      <c r="T659" s="274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75" t="s">
        <v>140</v>
      </c>
      <c r="AU659" s="275" t="s">
        <v>88</v>
      </c>
      <c r="AV659" s="16" t="s">
        <v>138</v>
      </c>
      <c r="AW659" s="16" t="s">
        <v>33</v>
      </c>
      <c r="AX659" s="16" t="s">
        <v>86</v>
      </c>
      <c r="AY659" s="275" t="s">
        <v>130</v>
      </c>
    </row>
    <row r="660" s="2" customFormat="1" ht="24.15" customHeight="1">
      <c r="A660" s="39"/>
      <c r="B660" s="40"/>
      <c r="C660" s="219" t="s">
        <v>667</v>
      </c>
      <c r="D660" s="219" t="s">
        <v>133</v>
      </c>
      <c r="E660" s="220" t="s">
        <v>668</v>
      </c>
      <c r="F660" s="221" t="s">
        <v>669</v>
      </c>
      <c r="G660" s="222" t="s">
        <v>389</v>
      </c>
      <c r="H660" s="223">
        <v>28</v>
      </c>
      <c r="I660" s="224"/>
      <c r="J660" s="225">
        <f>ROUND(I660*H660,2)</f>
        <v>0</v>
      </c>
      <c r="K660" s="221" t="s">
        <v>137</v>
      </c>
      <c r="L660" s="45"/>
      <c r="M660" s="226" t="s">
        <v>1</v>
      </c>
      <c r="N660" s="227" t="s">
        <v>43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306</v>
      </c>
      <c r="AT660" s="230" t="s">
        <v>133</v>
      </c>
      <c r="AU660" s="230" t="s">
        <v>88</v>
      </c>
      <c r="AY660" s="18" t="s">
        <v>130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86</v>
      </c>
      <c r="BK660" s="231">
        <f>ROUND(I660*H660,2)</f>
        <v>0</v>
      </c>
      <c r="BL660" s="18" t="s">
        <v>306</v>
      </c>
      <c r="BM660" s="230" t="s">
        <v>670</v>
      </c>
    </row>
    <row r="661" s="13" customFormat="1">
      <c r="A661" s="13"/>
      <c r="B661" s="232"/>
      <c r="C661" s="233"/>
      <c r="D661" s="234" t="s">
        <v>140</v>
      </c>
      <c r="E661" s="235" t="s">
        <v>1</v>
      </c>
      <c r="F661" s="236" t="s">
        <v>671</v>
      </c>
      <c r="G661" s="233"/>
      <c r="H661" s="235" t="s">
        <v>1</v>
      </c>
      <c r="I661" s="237"/>
      <c r="J661" s="233"/>
      <c r="K661" s="233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140</v>
      </c>
      <c r="AU661" s="242" t="s">
        <v>88</v>
      </c>
      <c r="AV661" s="13" t="s">
        <v>86</v>
      </c>
      <c r="AW661" s="13" t="s">
        <v>33</v>
      </c>
      <c r="AX661" s="13" t="s">
        <v>78</v>
      </c>
      <c r="AY661" s="242" t="s">
        <v>130</v>
      </c>
    </row>
    <row r="662" s="13" customFormat="1">
      <c r="A662" s="13"/>
      <c r="B662" s="232"/>
      <c r="C662" s="233"/>
      <c r="D662" s="234" t="s">
        <v>140</v>
      </c>
      <c r="E662" s="235" t="s">
        <v>1</v>
      </c>
      <c r="F662" s="236" t="s">
        <v>672</v>
      </c>
      <c r="G662" s="233"/>
      <c r="H662" s="235" t="s">
        <v>1</v>
      </c>
      <c r="I662" s="237"/>
      <c r="J662" s="233"/>
      <c r="K662" s="233"/>
      <c r="L662" s="238"/>
      <c r="M662" s="239"/>
      <c r="N662" s="240"/>
      <c r="O662" s="240"/>
      <c r="P662" s="240"/>
      <c r="Q662" s="240"/>
      <c r="R662" s="240"/>
      <c r="S662" s="240"/>
      <c r="T662" s="24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2" t="s">
        <v>140</v>
      </c>
      <c r="AU662" s="242" t="s">
        <v>88</v>
      </c>
      <c r="AV662" s="13" t="s">
        <v>86</v>
      </c>
      <c r="AW662" s="13" t="s">
        <v>33</v>
      </c>
      <c r="AX662" s="13" t="s">
        <v>78</v>
      </c>
      <c r="AY662" s="242" t="s">
        <v>130</v>
      </c>
    </row>
    <row r="663" s="13" customFormat="1">
      <c r="A663" s="13"/>
      <c r="B663" s="232"/>
      <c r="C663" s="233"/>
      <c r="D663" s="234" t="s">
        <v>140</v>
      </c>
      <c r="E663" s="235" t="s">
        <v>1</v>
      </c>
      <c r="F663" s="236" t="s">
        <v>673</v>
      </c>
      <c r="G663" s="233"/>
      <c r="H663" s="235" t="s">
        <v>1</v>
      </c>
      <c r="I663" s="237"/>
      <c r="J663" s="233"/>
      <c r="K663" s="233"/>
      <c r="L663" s="238"/>
      <c r="M663" s="239"/>
      <c r="N663" s="240"/>
      <c r="O663" s="240"/>
      <c r="P663" s="240"/>
      <c r="Q663" s="240"/>
      <c r="R663" s="240"/>
      <c r="S663" s="240"/>
      <c r="T663" s="24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2" t="s">
        <v>140</v>
      </c>
      <c r="AU663" s="242" t="s">
        <v>88</v>
      </c>
      <c r="AV663" s="13" t="s">
        <v>86</v>
      </c>
      <c r="AW663" s="13" t="s">
        <v>33</v>
      </c>
      <c r="AX663" s="13" t="s">
        <v>78</v>
      </c>
      <c r="AY663" s="242" t="s">
        <v>130</v>
      </c>
    </row>
    <row r="664" s="14" customFormat="1">
      <c r="A664" s="14"/>
      <c r="B664" s="243"/>
      <c r="C664" s="244"/>
      <c r="D664" s="234" t="s">
        <v>140</v>
      </c>
      <c r="E664" s="245" t="s">
        <v>1</v>
      </c>
      <c r="F664" s="246" t="s">
        <v>397</v>
      </c>
      <c r="G664" s="244"/>
      <c r="H664" s="247">
        <v>25</v>
      </c>
      <c r="I664" s="248"/>
      <c r="J664" s="244"/>
      <c r="K664" s="244"/>
      <c r="L664" s="249"/>
      <c r="M664" s="250"/>
      <c r="N664" s="251"/>
      <c r="O664" s="251"/>
      <c r="P664" s="251"/>
      <c r="Q664" s="251"/>
      <c r="R664" s="251"/>
      <c r="S664" s="251"/>
      <c r="T664" s="25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3" t="s">
        <v>140</v>
      </c>
      <c r="AU664" s="253" t="s">
        <v>88</v>
      </c>
      <c r="AV664" s="14" t="s">
        <v>88</v>
      </c>
      <c r="AW664" s="14" t="s">
        <v>33</v>
      </c>
      <c r="AX664" s="14" t="s">
        <v>78</v>
      </c>
      <c r="AY664" s="253" t="s">
        <v>130</v>
      </c>
    </row>
    <row r="665" s="15" customFormat="1">
      <c r="A665" s="15"/>
      <c r="B665" s="254"/>
      <c r="C665" s="255"/>
      <c r="D665" s="234" t="s">
        <v>140</v>
      </c>
      <c r="E665" s="256" t="s">
        <v>1</v>
      </c>
      <c r="F665" s="257" t="s">
        <v>146</v>
      </c>
      <c r="G665" s="255"/>
      <c r="H665" s="258">
        <v>25</v>
      </c>
      <c r="I665" s="259"/>
      <c r="J665" s="255"/>
      <c r="K665" s="255"/>
      <c r="L665" s="260"/>
      <c r="M665" s="261"/>
      <c r="N665" s="262"/>
      <c r="O665" s="262"/>
      <c r="P665" s="262"/>
      <c r="Q665" s="262"/>
      <c r="R665" s="262"/>
      <c r="S665" s="262"/>
      <c r="T665" s="263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4" t="s">
        <v>140</v>
      </c>
      <c r="AU665" s="264" t="s">
        <v>88</v>
      </c>
      <c r="AV665" s="15" t="s">
        <v>147</v>
      </c>
      <c r="AW665" s="15" t="s">
        <v>33</v>
      </c>
      <c r="AX665" s="15" t="s">
        <v>78</v>
      </c>
      <c r="AY665" s="264" t="s">
        <v>130</v>
      </c>
    </row>
    <row r="666" s="13" customFormat="1">
      <c r="A666" s="13"/>
      <c r="B666" s="232"/>
      <c r="C666" s="233"/>
      <c r="D666" s="234" t="s">
        <v>140</v>
      </c>
      <c r="E666" s="235" t="s">
        <v>1</v>
      </c>
      <c r="F666" s="236" t="s">
        <v>674</v>
      </c>
      <c r="G666" s="233"/>
      <c r="H666" s="235" t="s">
        <v>1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2" t="s">
        <v>140</v>
      </c>
      <c r="AU666" s="242" t="s">
        <v>88</v>
      </c>
      <c r="AV666" s="13" t="s">
        <v>86</v>
      </c>
      <c r="AW666" s="13" t="s">
        <v>33</v>
      </c>
      <c r="AX666" s="13" t="s">
        <v>78</v>
      </c>
      <c r="AY666" s="242" t="s">
        <v>130</v>
      </c>
    </row>
    <row r="667" s="13" customFormat="1">
      <c r="A667" s="13"/>
      <c r="B667" s="232"/>
      <c r="C667" s="233"/>
      <c r="D667" s="234" t="s">
        <v>140</v>
      </c>
      <c r="E667" s="235" t="s">
        <v>1</v>
      </c>
      <c r="F667" s="236" t="s">
        <v>391</v>
      </c>
      <c r="G667" s="233"/>
      <c r="H667" s="235" t="s">
        <v>1</v>
      </c>
      <c r="I667" s="237"/>
      <c r="J667" s="233"/>
      <c r="K667" s="233"/>
      <c r="L667" s="238"/>
      <c r="M667" s="239"/>
      <c r="N667" s="240"/>
      <c r="O667" s="240"/>
      <c r="P667" s="240"/>
      <c r="Q667" s="240"/>
      <c r="R667" s="240"/>
      <c r="S667" s="240"/>
      <c r="T667" s="24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2" t="s">
        <v>140</v>
      </c>
      <c r="AU667" s="242" t="s">
        <v>88</v>
      </c>
      <c r="AV667" s="13" t="s">
        <v>86</v>
      </c>
      <c r="AW667" s="13" t="s">
        <v>33</v>
      </c>
      <c r="AX667" s="13" t="s">
        <v>78</v>
      </c>
      <c r="AY667" s="242" t="s">
        <v>130</v>
      </c>
    </row>
    <row r="668" s="14" customFormat="1">
      <c r="A668" s="14"/>
      <c r="B668" s="243"/>
      <c r="C668" s="244"/>
      <c r="D668" s="234" t="s">
        <v>140</v>
      </c>
      <c r="E668" s="245" t="s">
        <v>1</v>
      </c>
      <c r="F668" s="246" t="s">
        <v>147</v>
      </c>
      <c r="G668" s="244"/>
      <c r="H668" s="247">
        <v>3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3" t="s">
        <v>140</v>
      </c>
      <c r="AU668" s="253" t="s">
        <v>88</v>
      </c>
      <c r="AV668" s="14" t="s">
        <v>88</v>
      </c>
      <c r="AW668" s="14" t="s">
        <v>33</v>
      </c>
      <c r="AX668" s="14" t="s">
        <v>78</v>
      </c>
      <c r="AY668" s="253" t="s">
        <v>130</v>
      </c>
    </row>
    <row r="669" s="15" customFormat="1">
      <c r="A669" s="15"/>
      <c r="B669" s="254"/>
      <c r="C669" s="255"/>
      <c r="D669" s="234" t="s">
        <v>140</v>
      </c>
      <c r="E669" s="256" t="s">
        <v>1</v>
      </c>
      <c r="F669" s="257" t="s">
        <v>155</v>
      </c>
      <c r="G669" s="255"/>
      <c r="H669" s="258">
        <v>3</v>
      </c>
      <c r="I669" s="259"/>
      <c r="J669" s="255"/>
      <c r="K669" s="255"/>
      <c r="L669" s="260"/>
      <c r="M669" s="261"/>
      <c r="N669" s="262"/>
      <c r="O669" s="262"/>
      <c r="P669" s="262"/>
      <c r="Q669" s="262"/>
      <c r="R669" s="262"/>
      <c r="S669" s="262"/>
      <c r="T669" s="263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4" t="s">
        <v>140</v>
      </c>
      <c r="AU669" s="264" t="s">
        <v>88</v>
      </c>
      <c r="AV669" s="15" t="s">
        <v>147</v>
      </c>
      <c r="AW669" s="15" t="s">
        <v>33</v>
      </c>
      <c r="AX669" s="15" t="s">
        <v>78</v>
      </c>
      <c r="AY669" s="264" t="s">
        <v>130</v>
      </c>
    </row>
    <row r="670" s="16" customFormat="1">
      <c r="A670" s="16"/>
      <c r="B670" s="265"/>
      <c r="C670" s="266"/>
      <c r="D670" s="234" t="s">
        <v>140</v>
      </c>
      <c r="E670" s="267" t="s">
        <v>1</v>
      </c>
      <c r="F670" s="268" t="s">
        <v>178</v>
      </c>
      <c r="G670" s="266"/>
      <c r="H670" s="269">
        <v>28</v>
      </c>
      <c r="I670" s="270"/>
      <c r="J670" s="266"/>
      <c r="K670" s="266"/>
      <c r="L670" s="271"/>
      <c r="M670" s="272"/>
      <c r="N670" s="273"/>
      <c r="O670" s="273"/>
      <c r="P670" s="273"/>
      <c r="Q670" s="273"/>
      <c r="R670" s="273"/>
      <c r="S670" s="273"/>
      <c r="T670" s="274"/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T670" s="275" t="s">
        <v>140</v>
      </c>
      <c r="AU670" s="275" t="s">
        <v>88</v>
      </c>
      <c r="AV670" s="16" t="s">
        <v>138</v>
      </c>
      <c r="AW670" s="16" t="s">
        <v>33</v>
      </c>
      <c r="AX670" s="16" t="s">
        <v>86</v>
      </c>
      <c r="AY670" s="275" t="s">
        <v>130</v>
      </c>
    </row>
    <row r="671" s="2" customFormat="1" ht="24.15" customHeight="1">
      <c r="A671" s="39"/>
      <c r="B671" s="40"/>
      <c r="C671" s="219" t="s">
        <v>675</v>
      </c>
      <c r="D671" s="219" t="s">
        <v>133</v>
      </c>
      <c r="E671" s="220" t="s">
        <v>676</v>
      </c>
      <c r="F671" s="221" t="s">
        <v>677</v>
      </c>
      <c r="G671" s="222" t="s">
        <v>389</v>
      </c>
      <c r="H671" s="223">
        <v>4</v>
      </c>
      <c r="I671" s="224"/>
      <c r="J671" s="225">
        <f>ROUND(I671*H671,2)</f>
        <v>0</v>
      </c>
      <c r="K671" s="221" t="s">
        <v>1</v>
      </c>
      <c r="L671" s="45"/>
      <c r="M671" s="226" t="s">
        <v>1</v>
      </c>
      <c r="N671" s="227" t="s">
        <v>43</v>
      </c>
      <c r="O671" s="92"/>
      <c r="P671" s="228">
        <f>O671*H671</f>
        <v>0</v>
      </c>
      <c r="Q671" s="228">
        <v>0</v>
      </c>
      <c r="R671" s="228">
        <f>Q671*H671</f>
        <v>0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306</v>
      </c>
      <c r="AT671" s="230" t="s">
        <v>133</v>
      </c>
      <c r="AU671" s="230" t="s">
        <v>88</v>
      </c>
      <c r="AY671" s="18" t="s">
        <v>130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86</v>
      </c>
      <c r="BK671" s="231">
        <f>ROUND(I671*H671,2)</f>
        <v>0</v>
      </c>
      <c r="BL671" s="18" t="s">
        <v>306</v>
      </c>
      <c r="BM671" s="230" t="s">
        <v>678</v>
      </c>
    </row>
    <row r="672" s="13" customFormat="1">
      <c r="A672" s="13"/>
      <c r="B672" s="232"/>
      <c r="C672" s="233"/>
      <c r="D672" s="234" t="s">
        <v>140</v>
      </c>
      <c r="E672" s="235" t="s">
        <v>1</v>
      </c>
      <c r="F672" s="236" t="s">
        <v>671</v>
      </c>
      <c r="G672" s="233"/>
      <c r="H672" s="235" t="s">
        <v>1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2" t="s">
        <v>140</v>
      </c>
      <c r="AU672" s="242" t="s">
        <v>88</v>
      </c>
      <c r="AV672" s="13" t="s">
        <v>86</v>
      </c>
      <c r="AW672" s="13" t="s">
        <v>33</v>
      </c>
      <c r="AX672" s="13" t="s">
        <v>78</v>
      </c>
      <c r="AY672" s="242" t="s">
        <v>130</v>
      </c>
    </row>
    <row r="673" s="13" customFormat="1">
      <c r="A673" s="13"/>
      <c r="B673" s="232"/>
      <c r="C673" s="233"/>
      <c r="D673" s="234" t="s">
        <v>140</v>
      </c>
      <c r="E673" s="235" t="s">
        <v>1</v>
      </c>
      <c r="F673" s="236" t="s">
        <v>672</v>
      </c>
      <c r="G673" s="233"/>
      <c r="H673" s="235" t="s">
        <v>1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2" t="s">
        <v>140</v>
      </c>
      <c r="AU673" s="242" t="s">
        <v>88</v>
      </c>
      <c r="AV673" s="13" t="s">
        <v>86</v>
      </c>
      <c r="AW673" s="13" t="s">
        <v>33</v>
      </c>
      <c r="AX673" s="13" t="s">
        <v>78</v>
      </c>
      <c r="AY673" s="242" t="s">
        <v>130</v>
      </c>
    </row>
    <row r="674" s="13" customFormat="1">
      <c r="A674" s="13"/>
      <c r="B674" s="232"/>
      <c r="C674" s="233"/>
      <c r="D674" s="234" t="s">
        <v>140</v>
      </c>
      <c r="E674" s="235" t="s">
        <v>1</v>
      </c>
      <c r="F674" s="236" t="s">
        <v>679</v>
      </c>
      <c r="G674" s="233"/>
      <c r="H674" s="235" t="s">
        <v>1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2" t="s">
        <v>140</v>
      </c>
      <c r="AU674" s="242" t="s">
        <v>88</v>
      </c>
      <c r="AV674" s="13" t="s">
        <v>86</v>
      </c>
      <c r="AW674" s="13" t="s">
        <v>33</v>
      </c>
      <c r="AX674" s="13" t="s">
        <v>78</v>
      </c>
      <c r="AY674" s="242" t="s">
        <v>130</v>
      </c>
    </row>
    <row r="675" s="14" customFormat="1">
      <c r="A675" s="14"/>
      <c r="B675" s="243"/>
      <c r="C675" s="244"/>
      <c r="D675" s="234" t="s">
        <v>140</v>
      </c>
      <c r="E675" s="245" t="s">
        <v>1</v>
      </c>
      <c r="F675" s="246" t="s">
        <v>680</v>
      </c>
      <c r="G675" s="244"/>
      <c r="H675" s="247">
        <v>4</v>
      </c>
      <c r="I675" s="248"/>
      <c r="J675" s="244"/>
      <c r="K675" s="244"/>
      <c r="L675" s="249"/>
      <c r="M675" s="250"/>
      <c r="N675" s="251"/>
      <c r="O675" s="251"/>
      <c r="P675" s="251"/>
      <c r="Q675" s="251"/>
      <c r="R675" s="251"/>
      <c r="S675" s="251"/>
      <c r="T675" s="25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3" t="s">
        <v>140</v>
      </c>
      <c r="AU675" s="253" t="s">
        <v>88</v>
      </c>
      <c r="AV675" s="14" t="s">
        <v>88</v>
      </c>
      <c r="AW675" s="14" t="s">
        <v>33</v>
      </c>
      <c r="AX675" s="14" t="s">
        <v>86</v>
      </c>
      <c r="AY675" s="253" t="s">
        <v>130</v>
      </c>
    </row>
    <row r="676" s="2" customFormat="1" ht="24.15" customHeight="1">
      <c r="A676" s="39"/>
      <c r="B676" s="40"/>
      <c r="C676" s="219" t="s">
        <v>681</v>
      </c>
      <c r="D676" s="219" t="s">
        <v>133</v>
      </c>
      <c r="E676" s="220" t="s">
        <v>682</v>
      </c>
      <c r="F676" s="221" t="s">
        <v>683</v>
      </c>
      <c r="G676" s="222" t="s">
        <v>389</v>
      </c>
      <c r="H676" s="223">
        <v>1</v>
      </c>
      <c r="I676" s="224"/>
      <c r="J676" s="225">
        <f>ROUND(I676*H676,2)</f>
        <v>0</v>
      </c>
      <c r="K676" s="221" t="s">
        <v>137</v>
      </c>
      <c r="L676" s="45"/>
      <c r="M676" s="226" t="s">
        <v>1</v>
      </c>
      <c r="N676" s="227" t="s">
        <v>43</v>
      </c>
      <c r="O676" s="92"/>
      <c r="P676" s="228">
        <f>O676*H676</f>
        <v>0</v>
      </c>
      <c r="Q676" s="228">
        <v>0</v>
      </c>
      <c r="R676" s="228">
        <f>Q676*H676</f>
        <v>0</v>
      </c>
      <c r="S676" s="228">
        <v>0</v>
      </c>
      <c r="T676" s="229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0" t="s">
        <v>306</v>
      </c>
      <c r="AT676" s="230" t="s">
        <v>133</v>
      </c>
      <c r="AU676" s="230" t="s">
        <v>88</v>
      </c>
      <c r="AY676" s="18" t="s">
        <v>130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18" t="s">
        <v>86</v>
      </c>
      <c r="BK676" s="231">
        <f>ROUND(I676*H676,2)</f>
        <v>0</v>
      </c>
      <c r="BL676" s="18" t="s">
        <v>306</v>
      </c>
      <c r="BM676" s="230" t="s">
        <v>684</v>
      </c>
    </row>
    <row r="677" s="13" customFormat="1">
      <c r="A677" s="13"/>
      <c r="B677" s="232"/>
      <c r="C677" s="233"/>
      <c r="D677" s="234" t="s">
        <v>140</v>
      </c>
      <c r="E677" s="235" t="s">
        <v>1</v>
      </c>
      <c r="F677" s="236" t="s">
        <v>671</v>
      </c>
      <c r="G677" s="233"/>
      <c r="H677" s="235" t="s">
        <v>1</v>
      </c>
      <c r="I677" s="237"/>
      <c r="J677" s="233"/>
      <c r="K677" s="233"/>
      <c r="L677" s="238"/>
      <c r="M677" s="239"/>
      <c r="N677" s="240"/>
      <c r="O677" s="240"/>
      <c r="P677" s="240"/>
      <c r="Q677" s="240"/>
      <c r="R677" s="240"/>
      <c r="S677" s="240"/>
      <c r="T677" s="24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2" t="s">
        <v>140</v>
      </c>
      <c r="AU677" s="242" t="s">
        <v>88</v>
      </c>
      <c r="AV677" s="13" t="s">
        <v>86</v>
      </c>
      <c r="AW677" s="13" t="s">
        <v>33</v>
      </c>
      <c r="AX677" s="13" t="s">
        <v>78</v>
      </c>
      <c r="AY677" s="242" t="s">
        <v>130</v>
      </c>
    </row>
    <row r="678" s="13" customFormat="1">
      <c r="A678" s="13"/>
      <c r="B678" s="232"/>
      <c r="C678" s="233"/>
      <c r="D678" s="234" t="s">
        <v>140</v>
      </c>
      <c r="E678" s="235" t="s">
        <v>1</v>
      </c>
      <c r="F678" s="236" t="s">
        <v>672</v>
      </c>
      <c r="G678" s="233"/>
      <c r="H678" s="235" t="s">
        <v>1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2" t="s">
        <v>140</v>
      </c>
      <c r="AU678" s="242" t="s">
        <v>88</v>
      </c>
      <c r="AV678" s="13" t="s">
        <v>86</v>
      </c>
      <c r="AW678" s="13" t="s">
        <v>33</v>
      </c>
      <c r="AX678" s="13" t="s">
        <v>78</v>
      </c>
      <c r="AY678" s="242" t="s">
        <v>130</v>
      </c>
    </row>
    <row r="679" s="13" customFormat="1">
      <c r="A679" s="13"/>
      <c r="B679" s="232"/>
      <c r="C679" s="233"/>
      <c r="D679" s="234" t="s">
        <v>140</v>
      </c>
      <c r="E679" s="235" t="s">
        <v>1</v>
      </c>
      <c r="F679" s="236" t="s">
        <v>685</v>
      </c>
      <c r="G679" s="233"/>
      <c r="H679" s="235" t="s">
        <v>1</v>
      </c>
      <c r="I679" s="237"/>
      <c r="J679" s="233"/>
      <c r="K679" s="233"/>
      <c r="L679" s="238"/>
      <c r="M679" s="239"/>
      <c r="N679" s="240"/>
      <c r="O679" s="240"/>
      <c r="P679" s="240"/>
      <c r="Q679" s="240"/>
      <c r="R679" s="240"/>
      <c r="S679" s="240"/>
      <c r="T679" s="24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2" t="s">
        <v>140</v>
      </c>
      <c r="AU679" s="242" t="s">
        <v>88</v>
      </c>
      <c r="AV679" s="13" t="s">
        <v>86</v>
      </c>
      <c r="AW679" s="13" t="s">
        <v>33</v>
      </c>
      <c r="AX679" s="13" t="s">
        <v>78</v>
      </c>
      <c r="AY679" s="242" t="s">
        <v>130</v>
      </c>
    </row>
    <row r="680" s="14" customFormat="1">
      <c r="A680" s="14"/>
      <c r="B680" s="243"/>
      <c r="C680" s="244"/>
      <c r="D680" s="234" t="s">
        <v>140</v>
      </c>
      <c r="E680" s="245" t="s">
        <v>1</v>
      </c>
      <c r="F680" s="246" t="s">
        <v>86</v>
      </c>
      <c r="G680" s="244"/>
      <c r="H680" s="247">
        <v>1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3" t="s">
        <v>140</v>
      </c>
      <c r="AU680" s="253" t="s">
        <v>88</v>
      </c>
      <c r="AV680" s="14" t="s">
        <v>88</v>
      </c>
      <c r="AW680" s="14" t="s">
        <v>33</v>
      </c>
      <c r="AX680" s="14" t="s">
        <v>78</v>
      </c>
      <c r="AY680" s="253" t="s">
        <v>130</v>
      </c>
    </row>
    <row r="681" s="15" customFormat="1">
      <c r="A681" s="15"/>
      <c r="B681" s="254"/>
      <c r="C681" s="255"/>
      <c r="D681" s="234" t="s">
        <v>140</v>
      </c>
      <c r="E681" s="256" t="s">
        <v>1</v>
      </c>
      <c r="F681" s="257" t="s">
        <v>146</v>
      </c>
      <c r="G681" s="255"/>
      <c r="H681" s="258">
        <v>1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4" t="s">
        <v>140</v>
      </c>
      <c r="AU681" s="264" t="s">
        <v>88</v>
      </c>
      <c r="AV681" s="15" t="s">
        <v>147</v>
      </c>
      <c r="AW681" s="15" t="s">
        <v>33</v>
      </c>
      <c r="AX681" s="15" t="s">
        <v>78</v>
      </c>
      <c r="AY681" s="264" t="s">
        <v>130</v>
      </c>
    </row>
    <row r="682" s="16" customFormat="1">
      <c r="A682" s="16"/>
      <c r="B682" s="265"/>
      <c r="C682" s="266"/>
      <c r="D682" s="234" t="s">
        <v>140</v>
      </c>
      <c r="E682" s="267" t="s">
        <v>1</v>
      </c>
      <c r="F682" s="268" t="s">
        <v>178</v>
      </c>
      <c r="G682" s="266"/>
      <c r="H682" s="269">
        <v>1</v>
      </c>
      <c r="I682" s="270"/>
      <c r="J682" s="266"/>
      <c r="K682" s="266"/>
      <c r="L682" s="271"/>
      <c r="M682" s="272"/>
      <c r="N682" s="273"/>
      <c r="O682" s="273"/>
      <c r="P682" s="273"/>
      <c r="Q682" s="273"/>
      <c r="R682" s="273"/>
      <c r="S682" s="273"/>
      <c r="T682" s="274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275" t="s">
        <v>140</v>
      </c>
      <c r="AU682" s="275" t="s">
        <v>88</v>
      </c>
      <c r="AV682" s="16" t="s">
        <v>138</v>
      </c>
      <c r="AW682" s="16" t="s">
        <v>33</v>
      </c>
      <c r="AX682" s="16" t="s">
        <v>86</v>
      </c>
      <c r="AY682" s="275" t="s">
        <v>130</v>
      </c>
    </row>
    <row r="683" s="2" customFormat="1" ht="37.8" customHeight="1">
      <c r="A683" s="39"/>
      <c r="B683" s="40"/>
      <c r="C683" s="219" t="s">
        <v>686</v>
      </c>
      <c r="D683" s="219" t="s">
        <v>133</v>
      </c>
      <c r="E683" s="220" t="s">
        <v>687</v>
      </c>
      <c r="F683" s="221" t="s">
        <v>688</v>
      </c>
      <c r="G683" s="222" t="s">
        <v>244</v>
      </c>
      <c r="H683" s="223">
        <v>30</v>
      </c>
      <c r="I683" s="224"/>
      <c r="J683" s="225">
        <f>ROUND(I683*H683,2)</f>
        <v>0</v>
      </c>
      <c r="K683" s="221" t="s">
        <v>1</v>
      </c>
      <c r="L683" s="45"/>
      <c r="M683" s="226" t="s">
        <v>1</v>
      </c>
      <c r="N683" s="227" t="s">
        <v>43</v>
      </c>
      <c r="O683" s="92"/>
      <c r="P683" s="228">
        <f>O683*H683</f>
        <v>0</v>
      </c>
      <c r="Q683" s="228">
        <v>0</v>
      </c>
      <c r="R683" s="228">
        <f>Q683*H683</f>
        <v>0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306</v>
      </c>
      <c r="AT683" s="230" t="s">
        <v>133</v>
      </c>
      <c r="AU683" s="230" t="s">
        <v>88</v>
      </c>
      <c r="AY683" s="18" t="s">
        <v>130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86</v>
      </c>
      <c r="BK683" s="231">
        <f>ROUND(I683*H683,2)</f>
        <v>0</v>
      </c>
      <c r="BL683" s="18" t="s">
        <v>306</v>
      </c>
      <c r="BM683" s="230" t="s">
        <v>689</v>
      </c>
    </row>
    <row r="684" s="13" customFormat="1">
      <c r="A684" s="13"/>
      <c r="B684" s="232"/>
      <c r="C684" s="233"/>
      <c r="D684" s="234" t="s">
        <v>140</v>
      </c>
      <c r="E684" s="235" t="s">
        <v>1</v>
      </c>
      <c r="F684" s="236" t="s">
        <v>690</v>
      </c>
      <c r="G684" s="233"/>
      <c r="H684" s="235" t="s">
        <v>1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2" t="s">
        <v>140</v>
      </c>
      <c r="AU684" s="242" t="s">
        <v>88</v>
      </c>
      <c r="AV684" s="13" t="s">
        <v>86</v>
      </c>
      <c r="AW684" s="13" t="s">
        <v>33</v>
      </c>
      <c r="AX684" s="13" t="s">
        <v>78</v>
      </c>
      <c r="AY684" s="242" t="s">
        <v>130</v>
      </c>
    </row>
    <row r="685" s="13" customFormat="1">
      <c r="A685" s="13"/>
      <c r="B685" s="232"/>
      <c r="C685" s="233"/>
      <c r="D685" s="234" t="s">
        <v>140</v>
      </c>
      <c r="E685" s="235" t="s">
        <v>1</v>
      </c>
      <c r="F685" s="236" t="s">
        <v>691</v>
      </c>
      <c r="G685" s="233"/>
      <c r="H685" s="235" t="s">
        <v>1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2" t="s">
        <v>140</v>
      </c>
      <c r="AU685" s="242" t="s">
        <v>88</v>
      </c>
      <c r="AV685" s="13" t="s">
        <v>86</v>
      </c>
      <c r="AW685" s="13" t="s">
        <v>33</v>
      </c>
      <c r="AX685" s="13" t="s">
        <v>78</v>
      </c>
      <c r="AY685" s="242" t="s">
        <v>130</v>
      </c>
    </row>
    <row r="686" s="14" customFormat="1">
      <c r="A686" s="14"/>
      <c r="B686" s="243"/>
      <c r="C686" s="244"/>
      <c r="D686" s="234" t="s">
        <v>140</v>
      </c>
      <c r="E686" s="245" t="s">
        <v>1</v>
      </c>
      <c r="F686" s="246" t="s">
        <v>692</v>
      </c>
      <c r="G686" s="244"/>
      <c r="H686" s="247">
        <v>20.699999999999999</v>
      </c>
      <c r="I686" s="248"/>
      <c r="J686" s="244"/>
      <c r="K686" s="244"/>
      <c r="L686" s="249"/>
      <c r="M686" s="250"/>
      <c r="N686" s="251"/>
      <c r="O686" s="251"/>
      <c r="P686" s="251"/>
      <c r="Q686" s="251"/>
      <c r="R686" s="251"/>
      <c r="S686" s="251"/>
      <c r="T686" s="25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3" t="s">
        <v>140</v>
      </c>
      <c r="AU686" s="253" t="s">
        <v>88</v>
      </c>
      <c r="AV686" s="14" t="s">
        <v>88</v>
      </c>
      <c r="AW686" s="14" t="s">
        <v>33</v>
      </c>
      <c r="AX686" s="14" t="s">
        <v>78</v>
      </c>
      <c r="AY686" s="253" t="s">
        <v>130</v>
      </c>
    </row>
    <row r="687" s="13" customFormat="1">
      <c r="A687" s="13"/>
      <c r="B687" s="232"/>
      <c r="C687" s="233"/>
      <c r="D687" s="234" t="s">
        <v>140</v>
      </c>
      <c r="E687" s="235" t="s">
        <v>1</v>
      </c>
      <c r="F687" s="236" t="s">
        <v>693</v>
      </c>
      <c r="G687" s="233"/>
      <c r="H687" s="235" t="s">
        <v>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2" t="s">
        <v>140</v>
      </c>
      <c r="AU687" s="242" t="s">
        <v>88</v>
      </c>
      <c r="AV687" s="13" t="s">
        <v>86</v>
      </c>
      <c r="AW687" s="13" t="s">
        <v>33</v>
      </c>
      <c r="AX687" s="13" t="s">
        <v>78</v>
      </c>
      <c r="AY687" s="242" t="s">
        <v>130</v>
      </c>
    </row>
    <row r="688" s="14" customFormat="1">
      <c r="A688" s="14"/>
      <c r="B688" s="243"/>
      <c r="C688" s="244"/>
      <c r="D688" s="234" t="s">
        <v>140</v>
      </c>
      <c r="E688" s="245" t="s">
        <v>1</v>
      </c>
      <c r="F688" s="246" t="s">
        <v>694</v>
      </c>
      <c r="G688" s="244"/>
      <c r="H688" s="247">
        <v>6.4000000000000004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140</v>
      </c>
      <c r="AU688" s="253" t="s">
        <v>88</v>
      </c>
      <c r="AV688" s="14" t="s">
        <v>88</v>
      </c>
      <c r="AW688" s="14" t="s">
        <v>33</v>
      </c>
      <c r="AX688" s="14" t="s">
        <v>78</v>
      </c>
      <c r="AY688" s="253" t="s">
        <v>130</v>
      </c>
    </row>
    <row r="689" s="13" customFormat="1">
      <c r="A689" s="13"/>
      <c r="B689" s="232"/>
      <c r="C689" s="233"/>
      <c r="D689" s="234" t="s">
        <v>140</v>
      </c>
      <c r="E689" s="235" t="s">
        <v>1</v>
      </c>
      <c r="F689" s="236" t="s">
        <v>695</v>
      </c>
      <c r="G689" s="233"/>
      <c r="H689" s="235" t="s">
        <v>1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2" t="s">
        <v>140</v>
      </c>
      <c r="AU689" s="242" t="s">
        <v>88</v>
      </c>
      <c r="AV689" s="13" t="s">
        <v>86</v>
      </c>
      <c r="AW689" s="13" t="s">
        <v>33</v>
      </c>
      <c r="AX689" s="13" t="s">
        <v>78</v>
      </c>
      <c r="AY689" s="242" t="s">
        <v>130</v>
      </c>
    </row>
    <row r="690" s="14" customFormat="1">
      <c r="A690" s="14"/>
      <c r="B690" s="243"/>
      <c r="C690" s="244"/>
      <c r="D690" s="234" t="s">
        <v>140</v>
      </c>
      <c r="E690" s="245" t="s">
        <v>1</v>
      </c>
      <c r="F690" s="246" t="s">
        <v>696</v>
      </c>
      <c r="G690" s="244"/>
      <c r="H690" s="247">
        <v>1.8999999999999999</v>
      </c>
      <c r="I690" s="248"/>
      <c r="J690" s="244"/>
      <c r="K690" s="244"/>
      <c r="L690" s="249"/>
      <c r="M690" s="250"/>
      <c r="N690" s="251"/>
      <c r="O690" s="251"/>
      <c r="P690" s="251"/>
      <c r="Q690" s="251"/>
      <c r="R690" s="251"/>
      <c r="S690" s="251"/>
      <c r="T690" s="25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3" t="s">
        <v>140</v>
      </c>
      <c r="AU690" s="253" t="s">
        <v>88</v>
      </c>
      <c r="AV690" s="14" t="s">
        <v>88</v>
      </c>
      <c r="AW690" s="14" t="s">
        <v>33</v>
      </c>
      <c r="AX690" s="14" t="s">
        <v>78</v>
      </c>
      <c r="AY690" s="253" t="s">
        <v>130</v>
      </c>
    </row>
    <row r="691" s="14" customFormat="1">
      <c r="A691" s="14"/>
      <c r="B691" s="243"/>
      <c r="C691" s="244"/>
      <c r="D691" s="234" t="s">
        <v>140</v>
      </c>
      <c r="E691" s="245" t="s">
        <v>1</v>
      </c>
      <c r="F691" s="246" t="s">
        <v>697</v>
      </c>
      <c r="G691" s="244"/>
      <c r="H691" s="247">
        <v>1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3" t="s">
        <v>140</v>
      </c>
      <c r="AU691" s="253" t="s">
        <v>88</v>
      </c>
      <c r="AV691" s="14" t="s">
        <v>88</v>
      </c>
      <c r="AW691" s="14" t="s">
        <v>33</v>
      </c>
      <c r="AX691" s="14" t="s">
        <v>78</v>
      </c>
      <c r="AY691" s="253" t="s">
        <v>130</v>
      </c>
    </row>
    <row r="692" s="16" customFormat="1">
      <c r="A692" s="16"/>
      <c r="B692" s="265"/>
      <c r="C692" s="266"/>
      <c r="D692" s="234" t="s">
        <v>140</v>
      </c>
      <c r="E692" s="267" t="s">
        <v>1</v>
      </c>
      <c r="F692" s="268" t="s">
        <v>178</v>
      </c>
      <c r="G692" s="266"/>
      <c r="H692" s="269">
        <v>30</v>
      </c>
      <c r="I692" s="270"/>
      <c r="J692" s="266"/>
      <c r="K692" s="266"/>
      <c r="L692" s="271"/>
      <c r="M692" s="272"/>
      <c r="N692" s="273"/>
      <c r="O692" s="273"/>
      <c r="P692" s="273"/>
      <c r="Q692" s="273"/>
      <c r="R692" s="273"/>
      <c r="S692" s="273"/>
      <c r="T692" s="274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T692" s="275" t="s">
        <v>140</v>
      </c>
      <c r="AU692" s="275" t="s">
        <v>88</v>
      </c>
      <c r="AV692" s="16" t="s">
        <v>138</v>
      </c>
      <c r="AW692" s="16" t="s">
        <v>33</v>
      </c>
      <c r="AX692" s="16" t="s">
        <v>86</v>
      </c>
      <c r="AY692" s="275" t="s">
        <v>130</v>
      </c>
    </row>
    <row r="693" s="2" customFormat="1" ht="37.8" customHeight="1">
      <c r="A693" s="39"/>
      <c r="B693" s="40"/>
      <c r="C693" s="276" t="s">
        <v>698</v>
      </c>
      <c r="D693" s="276" t="s">
        <v>603</v>
      </c>
      <c r="E693" s="277" t="s">
        <v>699</v>
      </c>
      <c r="F693" s="278" t="s">
        <v>700</v>
      </c>
      <c r="G693" s="279" t="s">
        <v>244</v>
      </c>
      <c r="H693" s="280">
        <v>3</v>
      </c>
      <c r="I693" s="281"/>
      <c r="J693" s="282">
        <f>ROUND(I693*H693,2)</f>
        <v>0</v>
      </c>
      <c r="K693" s="278" t="s">
        <v>1</v>
      </c>
      <c r="L693" s="283"/>
      <c r="M693" s="284" t="s">
        <v>1</v>
      </c>
      <c r="N693" s="285" t="s">
        <v>43</v>
      </c>
      <c r="O693" s="92"/>
      <c r="P693" s="228">
        <f>O693*H693</f>
        <v>0</v>
      </c>
      <c r="Q693" s="228">
        <v>0.01</v>
      </c>
      <c r="R693" s="228">
        <f>Q693*H693</f>
        <v>0.029999999999999999</v>
      </c>
      <c r="S693" s="228">
        <v>0</v>
      </c>
      <c r="T693" s="229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0" t="s">
        <v>265</v>
      </c>
      <c r="AT693" s="230" t="s">
        <v>603</v>
      </c>
      <c r="AU693" s="230" t="s">
        <v>88</v>
      </c>
      <c r="AY693" s="18" t="s">
        <v>130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8" t="s">
        <v>86</v>
      </c>
      <c r="BK693" s="231">
        <f>ROUND(I693*H693,2)</f>
        <v>0</v>
      </c>
      <c r="BL693" s="18" t="s">
        <v>306</v>
      </c>
      <c r="BM693" s="230" t="s">
        <v>701</v>
      </c>
    </row>
    <row r="694" s="13" customFormat="1">
      <c r="A694" s="13"/>
      <c r="B694" s="232"/>
      <c r="C694" s="233"/>
      <c r="D694" s="234" t="s">
        <v>140</v>
      </c>
      <c r="E694" s="235" t="s">
        <v>1</v>
      </c>
      <c r="F694" s="236" t="s">
        <v>690</v>
      </c>
      <c r="G694" s="233"/>
      <c r="H694" s="235" t="s">
        <v>1</v>
      </c>
      <c r="I694" s="237"/>
      <c r="J694" s="233"/>
      <c r="K694" s="233"/>
      <c r="L694" s="238"/>
      <c r="M694" s="239"/>
      <c r="N694" s="240"/>
      <c r="O694" s="240"/>
      <c r="P694" s="240"/>
      <c r="Q694" s="240"/>
      <c r="R694" s="240"/>
      <c r="S694" s="240"/>
      <c r="T694" s="241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2" t="s">
        <v>140</v>
      </c>
      <c r="AU694" s="242" t="s">
        <v>88</v>
      </c>
      <c r="AV694" s="13" t="s">
        <v>86</v>
      </c>
      <c r="AW694" s="13" t="s">
        <v>33</v>
      </c>
      <c r="AX694" s="13" t="s">
        <v>78</v>
      </c>
      <c r="AY694" s="242" t="s">
        <v>130</v>
      </c>
    </row>
    <row r="695" s="13" customFormat="1">
      <c r="A695" s="13"/>
      <c r="B695" s="232"/>
      <c r="C695" s="233"/>
      <c r="D695" s="234" t="s">
        <v>140</v>
      </c>
      <c r="E695" s="235" t="s">
        <v>1</v>
      </c>
      <c r="F695" s="236" t="s">
        <v>702</v>
      </c>
      <c r="G695" s="233"/>
      <c r="H695" s="235" t="s">
        <v>1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2" t="s">
        <v>140</v>
      </c>
      <c r="AU695" s="242" t="s">
        <v>88</v>
      </c>
      <c r="AV695" s="13" t="s">
        <v>86</v>
      </c>
      <c r="AW695" s="13" t="s">
        <v>33</v>
      </c>
      <c r="AX695" s="13" t="s">
        <v>78</v>
      </c>
      <c r="AY695" s="242" t="s">
        <v>130</v>
      </c>
    </row>
    <row r="696" s="14" customFormat="1">
      <c r="A696" s="14"/>
      <c r="B696" s="243"/>
      <c r="C696" s="244"/>
      <c r="D696" s="234" t="s">
        <v>140</v>
      </c>
      <c r="E696" s="245" t="s">
        <v>1</v>
      </c>
      <c r="F696" s="246" t="s">
        <v>703</v>
      </c>
      <c r="G696" s="244"/>
      <c r="H696" s="247">
        <v>3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3" t="s">
        <v>140</v>
      </c>
      <c r="AU696" s="253" t="s">
        <v>88</v>
      </c>
      <c r="AV696" s="14" t="s">
        <v>88</v>
      </c>
      <c r="AW696" s="14" t="s">
        <v>33</v>
      </c>
      <c r="AX696" s="14" t="s">
        <v>86</v>
      </c>
      <c r="AY696" s="253" t="s">
        <v>130</v>
      </c>
    </row>
    <row r="697" s="2" customFormat="1" ht="24.15" customHeight="1">
      <c r="A697" s="39"/>
      <c r="B697" s="40"/>
      <c r="C697" s="219" t="s">
        <v>704</v>
      </c>
      <c r="D697" s="219" t="s">
        <v>133</v>
      </c>
      <c r="E697" s="220" t="s">
        <v>705</v>
      </c>
      <c r="F697" s="221" t="s">
        <v>706</v>
      </c>
      <c r="G697" s="222" t="s">
        <v>545</v>
      </c>
      <c r="H697" s="223">
        <v>1.8640000000000001</v>
      </c>
      <c r="I697" s="224"/>
      <c r="J697" s="225">
        <f>ROUND(I697*H697,2)</f>
        <v>0</v>
      </c>
      <c r="K697" s="221" t="s">
        <v>137</v>
      </c>
      <c r="L697" s="45"/>
      <c r="M697" s="226" t="s">
        <v>1</v>
      </c>
      <c r="N697" s="227" t="s">
        <v>43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306</v>
      </c>
      <c r="AT697" s="230" t="s">
        <v>133</v>
      </c>
      <c r="AU697" s="230" t="s">
        <v>88</v>
      </c>
      <c r="AY697" s="18" t="s">
        <v>130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86</v>
      </c>
      <c r="BK697" s="231">
        <f>ROUND(I697*H697,2)</f>
        <v>0</v>
      </c>
      <c r="BL697" s="18" t="s">
        <v>306</v>
      </c>
      <c r="BM697" s="230" t="s">
        <v>707</v>
      </c>
    </row>
    <row r="698" s="12" customFormat="1" ht="22.8" customHeight="1">
      <c r="A698" s="12"/>
      <c r="B698" s="203"/>
      <c r="C698" s="204"/>
      <c r="D698" s="205" t="s">
        <v>77</v>
      </c>
      <c r="E698" s="217" t="s">
        <v>708</v>
      </c>
      <c r="F698" s="217" t="s">
        <v>709</v>
      </c>
      <c r="G698" s="204"/>
      <c r="H698" s="204"/>
      <c r="I698" s="207"/>
      <c r="J698" s="218">
        <f>BK698</f>
        <v>0</v>
      </c>
      <c r="K698" s="204"/>
      <c r="L698" s="209"/>
      <c r="M698" s="210"/>
      <c r="N698" s="211"/>
      <c r="O698" s="211"/>
      <c r="P698" s="212">
        <f>SUM(P699:P703)</f>
        <v>0</v>
      </c>
      <c r="Q698" s="211"/>
      <c r="R698" s="212">
        <f>SUM(R699:R703)</f>
        <v>0.001634</v>
      </c>
      <c r="S698" s="211"/>
      <c r="T698" s="213">
        <f>SUM(T699:T703)</f>
        <v>0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14" t="s">
        <v>88</v>
      </c>
      <c r="AT698" s="215" t="s">
        <v>77</v>
      </c>
      <c r="AU698" s="215" t="s">
        <v>86</v>
      </c>
      <c r="AY698" s="214" t="s">
        <v>130</v>
      </c>
      <c r="BK698" s="216">
        <f>SUM(BK699:BK703)</f>
        <v>0</v>
      </c>
    </row>
    <row r="699" s="2" customFormat="1" ht="14.4" customHeight="1">
      <c r="A699" s="39"/>
      <c r="B699" s="40"/>
      <c r="C699" s="219" t="s">
        <v>710</v>
      </c>
      <c r="D699" s="219" t="s">
        <v>133</v>
      </c>
      <c r="E699" s="220" t="s">
        <v>711</v>
      </c>
      <c r="F699" s="221" t="s">
        <v>712</v>
      </c>
      <c r="G699" s="222" t="s">
        <v>136</v>
      </c>
      <c r="H699" s="223">
        <v>4.2999999999999998</v>
      </c>
      <c r="I699" s="224"/>
      <c r="J699" s="225">
        <f>ROUND(I699*H699,2)</f>
        <v>0</v>
      </c>
      <c r="K699" s="221" t="s">
        <v>137</v>
      </c>
      <c r="L699" s="45"/>
      <c r="M699" s="226" t="s">
        <v>1</v>
      </c>
      <c r="N699" s="227" t="s">
        <v>43</v>
      </c>
      <c r="O699" s="92"/>
      <c r="P699" s="228">
        <f>O699*H699</f>
        <v>0</v>
      </c>
      <c r="Q699" s="228">
        <v>0.00038000000000000002</v>
      </c>
      <c r="R699" s="228">
        <f>Q699*H699</f>
        <v>0.001634</v>
      </c>
      <c r="S699" s="228">
        <v>0</v>
      </c>
      <c r="T699" s="22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306</v>
      </c>
      <c r="AT699" s="230" t="s">
        <v>133</v>
      </c>
      <c r="AU699" s="230" t="s">
        <v>88</v>
      </c>
      <c r="AY699" s="18" t="s">
        <v>130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86</v>
      </c>
      <c r="BK699" s="231">
        <f>ROUND(I699*H699,2)</f>
        <v>0</v>
      </c>
      <c r="BL699" s="18" t="s">
        <v>306</v>
      </c>
      <c r="BM699" s="230" t="s">
        <v>713</v>
      </c>
    </row>
    <row r="700" s="13" customFormat="1">
      <c r="A700" s="13"/>
      <c r="B700" s="232"/>
      <c r="C700" s="233"/>
      <c r="D700" s="234" t="s">
        <v>140</v>
      </c>
      <c r="E700" s="235" t="s">
        <v>1</v>
      </c>
      <c r="F700" s="236" t="s">
        <v>714</v>
      </c>
      <c r="G700" s="233"/>
      <c r="H700" s="235" t="s">
        <v>1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2" t="s">
        <v>140</v>
      </c>
      <c r="AU700" s="242" t="s">
        <v>88</v>
      </c>
      <c r="AV700" s="13" t="s">
        <v>86</v>
      </c>
      <c r="AW700" s="13" t="s">
        <v>33</v>
      </c>
      <c r="AX700" s="13" t="s">
        <v>78</v>
      </c>
      <c r="AY700" s="242" t="s">
        <v>130</v>
      </c>
    </row>
    <row r="701" s="13" customFormat="1">
      <c r="A701" s="13"/>
      <c r="B701" s="232"/>
      <c r="C701" s="233"/>
      <c r="D701" s="234" t="s">
        <v>140</v>
      </c>
      <c r="E701" s="235" t="s">
        <v>1</v>
      </c>
      <c r="F701" s="236" t="s">
        <v>715</v>
      </c>
      <c r="G701" s="233"/>
      <c r="H701" s="235" t="s">
        <v>1</v>
      </c>
      <c r="I701" s="237"/>
      <c r="J701" s="233"/>
      <c r="K701" s="233"/>
      <c r="L701" s="238"/>
      <c r="M701" s="239"/>
      <c r="N701" s="240"/>
      <c r="O701" s="240"/>
      <c r="P701" s="240"/>
      <c r="Q701" s="240"/>
      <c r="R701" s="240"/>
      <c r="S701" s="240"/>
      <c r="T701" s="24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2" t="s">
        <v>140</v>
      </c>
      <c r="AU701" s="242" t="s">
        <v>88</v>
      </c>
      <c r="AV701" s="13" t="s">
        <v>86</v>
      </c>
      <c r="AW701" s="13" t="s">
        <v>33</v>
      </c>
      <c r="AX701" s="13" t="s">
        <v>78</v>
      </c>
      <c r="AY701" s="242" t="s">
        <v>130</v>
      </c>
    </row>
    <row r="702" s="14" customFormat="1">
      <c r="A702" s="14"/>
      <c r="B702" s="243"/>
      <c r="C702" s="244"/>
      <c r="D702" s="234" t="s">
        <v>140</v>
      </c>
      <c r="E702" s="245" t="s">
        <v>1</v>
      </c>
      <c r="F702" s="246" t="s">
        <v>716</v>
      </c>
      <c r="G702" s="244"/>
      <c r="H702" s="247">
        <v>4.2999999999999998</v>
      </c>
      <c r="I702" s="248"/>
      <c r="J702" s="244"/>
      <c r="K702" s="244"/>
      <c r="L702" s="249"/>
      <c r="M702" s="250"/>
      <c r="N702" s="251"/>
      <c r="O702" s="251"/>
      <c r="P702" s="251"/>
      <c r="Q702" s="251"/>
      <c r="R702" s="251"/>
      <c r="S702" s="251"/>
      <c r="T702" s="25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3" t="s">
        <v>140</v>
      </c>
      <c r="AU702" s="253" t="s">
        <v>88</v>
      </c>
      <c r="AV702" s="14" t="s">
        <v>88</v>
      </c>
      <c r="AW702" s="14" t="s">
        <v>33</v>
      </c>
      <c r="AX702" s="14" t="s">
        <v>86</v>
      </c>
      <c r="AY702" s="253" t="s">
        <v>130</v>
      </c>
    </row>
    <row r="703" s="2" customFormat="1" ht="24.15" customHeight="1">
      <c r="A703" s="39"/>
      <c r="B703" s="40"/>
      <c r="C703" s="219" t="s">
        <v>717</v>
      </c>
      <c r="D703" s="219" t="s">
        <v>133</v>
      </c>
      <c r="E703" s="220" t="s">
        <v>718</v>
      </c>
      <c r="F703" s="221" t="s">
        <v>719</v>
      </c>
      <c r="G703" s="222" t="s">
        <v>545</v>
      </c>
      <c r="H703" s="223">
        <v>0.002</v>
      </c>
      <c r="I703" s="224"/>
      <c r="J703" s="225">
        <f>ROUND(I703*H703,2)</f>
        <v>0</v>
      </c>
      <c r="K703" s="221" t="s">
        <v>137</v>
      </c>
      <c r="L703" s="45"/>
      <c r="M703" s="226" t="s">
        <v>1</v>
      </c>
      <c r="N703" s="227" t="s">
        <v>43</v>
      </c>
      <c r="O703" s="92"/>
      <c r="P703" s="228">
        <f>O703*H703</f>
        <v>0</v>
      </c>
      <c r="Q703" s="228">
        <v>0</v>
      </c>
      <c r="R703" s="228">
        <f>Q703*H703</f>
        <v>0</v>
      </c>
      <c r="S703" s="228">
        <v>0</v>
      </c>
      <c r="T703" s="229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0" t="s">
        <v>306</v>
      </c>
      <c r="AT703" s="230" t="s">
        <v>133</v>
      </c>
      <c r="AU703" s="230" t="s">
        <v>88</v>
      </c>
      <c r="AY703" s="18" t="s">
        <v>130</v>
      </c>
      <c r="BE703" s="231">
        <f>IF(N703="základní",J703,0)</f>
        <v>0</v>
      </c>
      <c r="BF703" s="231">
        <f>IF(N703="snížená",J703,0)</f>
        <v>0</v>
      </c>
      <c r="BG703" s="231">
        <f>IF(N703="zákl. přenesená",J703,0)</f>
        <v>0</v>
      </c>
      <c r="BH703" s="231">
        <f>IF(N703="sníž. přenesená",J703,0)</f>
        <v>0</v>
      </c>
      <c r="BI703" s="231">
        <f>IF(N703="nulová",J703,0)</f>
        <v>0</v>
      </c>
      <c r="BJ703" s="18" t="s">
        <v>86</v>
      </c>
      <c r="BK703" s="231">
        <f>ROUND(I703*H703,2)</f>
        <v>0</v>
      </c>
      <c r="BL703" s="18" t="s">
        <v>306</v>
      </c>
      <c r="BM703" s="230" t="s">
        <v>720</v>
      </c>
    </row>
    <row r="704" s="12" customFormat="1" ht="22.8" customHeight="1">
      <c r="A704" s="12"/>
      <c r="B704" s="203"/>
      <c r="C704" s="204"/>
      <c r="D704" s="205" t="s">
        <v>77</v>
      </c>
      <c r="E704" s="217" t="s">
        <v>721</v>
      </c>
      <c r="F704" s="217" t="s">
        <v>722</v>
      </c>
      <c r="G704" s="204"/>
      <c r="H704" s="204"/>
      <c r="I704" s="207"/>
      <c r="J704" s="218">
        <f>BK704</f>
        <v>0</v>
      </c>
      <c r="K704" s="204"/>
      <c r="L704" s="209"/>
      <c r="M704" s="210"/>
      <c r="N704" s="211"/>
      <c r="O704" s="211"/>
      <c r="P704" s="212">
        <f>SUM(P705:P720)</f>
        <v>0</v>
      </c>
      <c r="Q704" s="211"/>
      <c r="R704" s="212">
        <f>SUM(R705:R720)</f>
        <v>0.045550999999999994</v>
      </c>
      <c r="S704" s="211"/>
      <c r="T704" s="213">
        <f>SUM(T705:T720)</f>
        <v>0</v>
      </c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R704" s="214" t="s">
        <v>88</v>
      </c>
      <c r="AT704" s="215" t="s">
        <v>77</v>
      </c>
      <c r="AU704" s="215" t="s">
        <v>86</v>
      </c>
      <c r="AY704" s="214" t="s">
        <v>130</v>
      </c>
      <c r="BK704" s="216">
        <f>SUM(BK705:BK720)</f>
        <v>0</v>
      </c>
    </row>
    <row r="705" s="2" customFormat="1" ht="24.15" customHeight="1">
      <c r="A705" s="39"/>
      <c r="B705" s="40"/>
      <c r="C705" s="219" t="s">
        <v>723</v>
      </c>
      <c r="D705" s="219" t="s">
        <v>133</v>
      </c>
      <c r="E705" s="220" t="s">
        <v>724</v>
      </c>
      <c r="F705" s="221" t="s">
        <v>725</v>
      </c>
      <c r="G705" s="222" t="s">
        <v>244</v>
      </c>
      <c r="H705" s="223">
        <v>2.6000000000000001</v>
      </c>
      <c r="I705" s="224"/>
      <c r="J705" s="225">
        <f>ROUND(I705*H705,2)</f>
        <v>0</v>
      </c>
      <c r="K705" s="221" t="s">
        <v>137</v>
      </c>
      <c r="L705" s="45"/>
      <c r="M705" s="226" t="s">
        <v>1</v>
      </c>
      <c r="N705" s="227" t="s">
        <v>43</v>
      </c>
      <c r="O705" s="92"/>
      <c r="P705" s="228">
        <f>O705*H705</f>
        <v>0</v>
      </c>
      <c r="Q705" s="228">
        <v>0.00097999999999999997</v>
      </c>
      <c r="R705" s="228">
        <f>Q705*H705</f>
        <v>0.0025479999999999999</v>
      </c>
      <c r="S705" s="228">
        <v>0</v>
      </c>
      <c r="T705" s="229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0" t="s">
        <v>306</v>
      </c>
      <c r="AT705" s="230" t="s">
        <v>133</v>
      </c>
      <c r="AU705" s="230" t="s">
        <v>88</v>
      </c>
      <c r="AY705" s="18" t="s">
        <v>130</v>
      </c>
      <c r="BE705" s="231">
        <f>IF(N705="základní",J705,0)</f>
        <v>0</v>
      </c>
      <c r="BF705" s="231">
        <f>IF(N705="snížená",J705,0)</f>
        <v>0</v>
      </c>
      <c r="BG705" s="231">
        <f>IF(N705="zákl. přenesená",J705,0)</f>
        <v>0</v>
      </c>
      <c r="BH705" s="231">
        <f>IF(N705="sníž. přenesená",J705,0)</f>
        <v>0</v>
      </c>
      <c r="BI705" s="231">
        <f>IF(N705="nulová",J705,0)</f>
        <v>0</v>
      </c>
      <c r="BJ705" s="18" t="s">
        <v>86</v>
      </c>
      <c r="BK705" s="231">
        <f>ROUND(I705*H705,2)</f>
        <v>0</v>
      </c>
      <c r="BL705" s="18" t="s">
        <v>306</v>
      </c>
      <c r="BM705" s="230" t="s">
        <v>726</v>
      </c>
    </row>
    <row r="706" s="13" customFormat="1">
      <c r="A706" s="13"/>
      <c r="B706" s="232"/>
      <c r="C706" s="233"/>
      <c r="D706" s="234" t="s">
        <v>140</v>
      </c>
      <c r="E706" s="235" t="s">
        <v>1</v>
      </c>
      <c r="F706" s="236" t="s">
        <v>416</v>
      </c>
      <c r="G706" s="233"/>
      <c r="H706" s="235" t="s">
        <v>1</v>
      </c>
      <c r="I706" s="237"/>
      <c r="J706" s="233"/>
      <c r="K706" s="233"/>
      <c r="L706" s="238"/>
      <c r="M706" s="239"/>
      <c r="N706" s="240"/>
      <c r="O706" s="240"/>
      <c r="P706" s="240"/>
      <c r="Q706" s="240"/>
      <c r="R706" s="240"/>
      <c r="S706" s="240"/>
      <c r="T706" s="24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2" t="s">
        <v>140</v>
      </c>
      <c r="AU706" s="242" t="s">
        <v>88</v>
      </c>
      <c r="AV706" s="13" t="s">
        <v>86</v>
      </c>
      <c r="AW706" s="13" t="s">
        <v>33</v>
      </c>
      <c r="AX706" s="13" t="s">
        <v>78</v>
      </c>
      <c r="AY706" s="242" t="s">
        <v>130</v>
      </c>
    </row>
    <row r="707" s="14" customFormat="1">
      <c r="A707" s="14"/>
      <c r="B707" s="243"/>
      <c r="C707" s="244"/>
      <c r="D707" s="234" t="s">
        <v>140</v>
      </c>
      <c r="E707" s="245" t="s">
        <v>1</v>
      </c>
      <c r="F707" s="246" t="s">
        <v>727</v>
      </c>
      <c r="G707" s="244"/>
      <c r="H707" s="247">
        <v>2.6000000000000001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3" t="s">
        <v>140</v>
      </c>
      <c r="AU707" s="253" t="s">
        <v>88</v>
      </c>
      <c r="AV707" s="14" t="s">
        <v>88</v>
      </c>
      <c r="AW707" s="14" t="s">
        <v>33</v>
      </c>
      <c r="AX707" s="14" t="s">
        <v>86</v>
      </c>
      <c r="AY707" s="253" t="s">
        <v>130</v>
      </c>
    </row>
    <row r="708" s="2" customFormat="1" ht="24.15" customHeight="1">
      <c r="A708" s="39"/>
      <c r="B708" s="40"/>
      <c r="C708" s="219" t="s">
        <v>728</v>
      </c>
      <c r="D708" s="219" t="s">
        <v>133</v>
      </c>
      <c r="E708" s="220" t="s">
        <v>729</v>
      </c>
      <c r="F708" s="221" t="s">
        <v>730</v>
      </c>
      <c r="G708" s="222" t="s">
        <v>244</v>
      </c>
      <c r="H708" s="223">
        <v>4.4000000000000004</v>
      </c>
      <c r="I708" s="224"/>
      <c r="J708" s="225">
        <f>ROUND(I708*H708,2)</f>
        <v>0</v>
      </c>
      <c r="K708" s="221" t="s">
        <v>137</v>
      </c>
      <c r="L708" s="45"/>
      <c r="M708" s="226" t="s">
        <v>1</v>
      </c>
      <c r="N708" s="227" t="s">
        <v>43</v>
      </c>
      <c r="O708" s="92"/>
      <c r="P708" s="228">
        <f>O708*H708</f>
        <v>0</v>
      </c>
      <c r="Q708" s="228">
        <v>0.002</v>
      </c>
      <c r="R708" s="228">
        <f>Q708*H708</f>
        <v>0.0088000000000000005</v>
      </c>
      <c r="S708" s="228">
        <v>0</v>
      </c>
      <c r="T708" s="229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30" t="s">
        <v>306</v>
      </c>
      <c r="AT708" s="230" t="s">
        <v>133</v>
      </c>
      <c r="AU708" s="230" t="s">
        <v>88</v>
      </c>
      <c r="AY708" s="18" t="s">
        <v>130</v>
      </c>
      <c r="BE708" s="231">
        <f>IF(N708="základní",J708,0)</f>
        <v>0</v>
      </c>
      <c r="BF708" s="231">
        <f>IF(N708="snížená",J708,0)</f>
        <v>0</v>
      </c>
      <c r="BG708" s="231">
        <f>IF(N708="zákl. přenesená",J708,0)</f>
        <v>0</v>
      </c>
      <c r="BH708" s="231">
        <f>IF(N708="sníž. přenesená",J708,0)</f>
        <v>0</v>
      </c>
      <c r="BI708" s="231">
        <f>IF(N708="nulová",J708,0)</f>
        <v>0</v>
      </c>
      <c r="BJ708" s="18" t="s">
        <v>86</v>
      </c>
      <c r="BK708" s="231">
        <f>ROUND(I708*H708,2)</f>
        <v>0</v>
      </c>
      <c r="BL708" s="18" t="s">
        <v>306</v>
      </c>
      <c r="BM708" s="230" t="s">
        <v>731</v>
      </c>
    </row>
    <row r="709" s="13" customFormat="1">
      <c r="A709" s="13"/>
      <c r="B709" s="232"/>
      <c r="C709" s="233"/>
      <c r="D709" s="234" t="s">
        <v>140</v>
      </c>
      <c r="E709" s="235" t="s">
        <v>1</v>
      </c>
      <c r="F709" s="236" t="s">
        <v>143</v>
      </c>
      <c r="G709" s="233"/>
      <c r="H709" s="235" t="s">
        <v>1</v>
      </c>
      <c r="I709" s="237"/>
      <c r="J709" s="233"/>
      <c r="K709" s="233"/>
      <c r="L709" s="238"/>
      <c r="M709" s="239"/>
      <c r="N709" s="240"/>
      <c r="O709" s="240"/>
      <c r="P709" s="240"/>
      <c r="Q709" s="240"/>
      <c r="R709" s="240"/>
      <c r="S709" s="240"/>
      <c r="T709" s="24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2" t="s">
        <v>140</v>
      </c>
      <c r="AU709" s="242" t="s">
        <v>88</v>
      </c>
      <c r="AV709" s="13" t="s">
        <v>86</v>
      </c>
      <c r="AW709" s="13" t="s">
        <v>33</v>
      </c>
      <c r="AX709" s="13" t="s">
        <v>78</v>
      </c>
      <c r="AY709" s="242" t="s">
        <v>130</v>
      </c>
    </row>
    <row r="710" s="14" customFormat="1">
      <c r="A710" s="14"/>
      <c r="B710" s="243"/>
      <c r="C710" s="244"/>
      <c r="D710" s="234" t="s">
        <v>140</v>
      </c>
      <c r="E710" s="245" t="s">
        <v>1</v>
      </c>
      <c r="F710" s="246" t="s">
        <v>732</v>
      </c>
      <c r="G710" s="244"/>
      <c r="H710" s="247">
        <v>4.4000000000000004</v>
      </c>
      <c r="I710" s="248"/>
      <c r="J710" s="244"/>
      <c r="K710" s="244"/>
      <c r="L710" s="249"/>
      <c r="M710" s="250"/>
      <c r="N710" s="251"/>
      <c r="O710" s="251"/>
      <c r="P710" s="251"/>
      <c r="Q710" s="251"/>
      <c r="R710" s="251"/>
      <c r="S710" s="251"/>
      <c r="T710" s="25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3" t="s">
        <v>140</v>
      </c>
      <c r="AU710" s="253" t="s">
        <v>88</v>
      </c>
      <c r="AV710" s="14" t="s">
        <v>88</v>
      </c>
      <c r="AW710" s="14" t="s">
        <v>33</v>
      </c>
      <c r="AX710" s="14" t="s">
        <v>86</v>
      </c>
      <c r="AY710" s="253" t="s">
        <v>130</v>
      </c>
    </row>
    <row r="711" s="2" customFormat="1" ht="24.15" customHeight="1">
      <c r="A711" s="39"/>
      <c r="B711" s="40"/>
      <c r="C711" s="276" t="s">
        <v>733</v>
      </c>
      <c r="D711" s="276" t="s">
        <v>603</v>
      </c>
      <c r="E711" s="277" t="s">
        <v>734</v>
      </c>
      <c r="F711" s="278" t="s">
        <v>735</v>
      </c>
      <c r="G711" s="279" t="s">
        <v>136</v>
      </c>
      <c r="H711" s="280">
        <v>2.5</v>
      </c>
      <c r="I711" s="281"/>
      <c r="J711" s="282">
        <f>ROUND(I711*H711,2)</f>
        <v>0</v>
      </c>
      <c r="K711" s="278" t="s">
        <v>1</v>
      </c>
      <c r="L711" s="283"/>
      <c r="M711" s="284" t="s">
        <v>1</v>
      </c>
      <c r="N711" s="285" t="s">
        <v>43</v>
      </c>
      <c r="O711" s="92"/>
      <c r="P711" s="228">
        <f>O711*H711</f>
        <v>0</v>
      </c>
      <c r="Q711" s="228">
        <v>0.0126</v>
      </c>
      <c r="R711" s="228">
        <f>Q711*H711</f>
        <v>0.0315</v>
      </c>
      <c r="S711" s="228">
        <v>0</v>
      </c>
      <c r="T711" s="229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0" t="s">
        <v>265</v>
      </c>
      <c r="AT711" s="230" t="s">
        <v>603</v>
      </c>
      <c r="AU711" s="230" t="s">
        <v>88</v>
      </c>
      <c r="AY711" s="18" t="s">
        <v>130</v>
      </c>
      <c r="BE711" s="231">
        <f>IF(N711="základní",J711,0)</f>
        <v>0</v>
      </c>
      <c r="BF711" s="231">
        <f>IF(N711="snížená",J711,0)</f>
        <v>0</v>
      </c>
      <c r="BG711" s="231">
        <f>IF(N711="zákl. přenesená",J711,0)</f>
        <v>0</v>
      </c>
      <c r="BH711" s="231">
        <f>IF(N711="sníž. přenesená",J711,0)</f>
        <v>0</v>
      </c>
      <c r="BI711" s="231">
        <f>IF(N711="nulová",J711,0)</f>
        <v>0</v>
      </c>
      <c r="BJ711" s="18" t="s">
        <v>86</v>
      </c>
      <c r="BK711" s="231">
        <f>ROUND(I711*H711,2)</f>
        <v>0</v>
      </c>
      <c r="BL711" s="18" t="s">
        <v>306</v>
      </c>
      <c r="BM711" s="230" t="s">
        <v>736</v>
      </c>
    </row>
    <row r="712" s="13" customFormat="1">
      <c r="A712" s="13"/>
      <c r="B712" s="232"/>
      <c r="C712" s="233"/>
      <c r="D712" s="234" t="s">
        <v>140</v>
      </c>
      <c r="E712" s="235" t="s">
        <v>1</v>
      </c>
      <c r="F712" s="236" t="s">
        <v>737</v>
      </c>
      <c r="G712" s="233"/>
      <c r="H712" s="235" t="s">
        <v>1</v>
      </c>
      <c r="I712" s="237"/>
      <c r="J712" s="233"/>
      <c r="K712" s="233"/>
      <c r="L712" s="238"/>
      <c r="M712" s="239"/>
      <c r="N712" s="240"/>
      <c r="O712" s="240"/>
      <c r="P712" s="240"/>
      <c r="Q712" s="240"/>
      <c r="R712" s="240"/>
      <c r="S712" s="240"/>
      <c r="T712" s="241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2" t="s">
        <v>140</v>
      </c>
      <c r="AU712" s="242" t="s">
        <v>88</v>
      </c>
      <c r="AV712" s="13" t="s">
        <v>86</v>
      </c>
      <c r="AW712" s="13" t="s">
        <v>33</v>
      </c>
      <c r="AX712" s="13" t="s">
        <v>78</v>
      </c>
      <c r="AY712" s="242" t="s">
        <v>130</v>
      </c>
    </row>
    <row r="713" s="14" customFormat="1">
      <c r="A713" s="14"/>
      <c r="B713" s="243"/>
      <c r="C713" s="244"/>
      <c r="D713" s="234" t="s">
        <v>140</v>
      </c>
      <c r="E713" s="245" t="s">
        <v>1</v>
      </c>
      <c r="F713" s="246" t="s">
        <v>738</v>
      </c>
      <c r="G713" s="244"/>
      <c r="H713" s="247">
        <v>2.3100000000000001</v>
      </c>
      <c r="I713" s="248"/>
      <c r="J713" s="244"/>
      <c r="K713" s="244"/>
      <c r="L713" s="249"/>
      <c r="M713" s="250"/>
      <c r="N713" s="251"/>
      <c r="O713" s="251"/>
      <c r="P713" s="251"/>
      <c r="Q713" s="251"/>
      <c r="R713" s="251"/>
      <c r="S713" s="251"/>
      <c r="T713" s="25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3" t="s">
        <v>140</v>
      </c>
      <c r="AU713" s="253" t="s">
        <v>88</v>
      </c>
      <c r="AV713" s="14" t="s">
        <v>88</v>
      </c>
      <c r="AW713" s="14" t="s">
        <v>33</v>
      </c>
      <c r="AX713" s="14" t="s">
        <v>78</v>
      </c>
      <c r="AY713" s="253" t="s">
        <v>130</v>
      </c>
    </row>
    <row r="714" s="14" customFormat="1">
      <c r="A714" s="14"/>
      <c r="B714" s="243"/>
      <c r="C714" s="244"/>
      <c r="D714" s="234" t="s">
        <v>140</v>
      </c>
      <c r="E714" s="245" t="s">
        <v>1</v>
      </c>
      <c r="F714" s="246" t="s">
        <v>230</v>
      </c>
      <c r="G714" s="244"/>
      <c r="H714" s="247">
        <v>0.19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3" t="s">
        <v>140</v>
      </c>
      <c r="AU714" s="253" t="s">
        <v>88</v>
      </c>
      <c r="AV714" s="14" t="s">
        <v>88</v>
      </c>
      <c r="AW714" s="14" t="s">
        <v>33</v>
      </c>
      <c r="AX714" s="14" t="s">
        <v>78</v>
      </c>
      <c r="AY714" s="253" t="s">
        <v>130</v>
      </c>
    </row>
    <row r="715" s="16" customFormat="1">
      <c r="A715" s="16"/>
      <c r="B715" s="265"/>
      <c r="C715" s="266"/>
      <c r="D715" s="234" t="s">
        <v>140</v>
      </c>
      <c r="E715" s="267" t="s">
        <v>1</v>
      </c>
      <c r="F715" s="268" t="s">
        <v>178</v>
      </c>
      <c r="G715" s="266"/>
      <c r="H715" s="269">
        <v>2.5</v>
      </c>
      <c r="I715" s="270"/>
      <c r="J715" s="266"/>
      <c r="K715" s="266"/>
      <c r="L715" s="271"/>
      <c r="M715" s="272"/>
      <c r="N715" s="273"/>
      <c r="O715" s="273"/>
      <c r="P715" s="273"/>
      <c r="Q715" s="273"/>
      <c r="R715" s="273"/>
      <c r="S715" s="273"/>
      <c r="T715" s="274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275" t="s">
        <v>140</v>
      </c>
      <c r="AU715" s="275" t="s">
        <v>88</v>
      </c>
      <c r="AV715" s="16" t="s">
        <v>138</v>
      </c>
      <c r="AW715" s="16" t="s">
        <v>33</v>
      </c>
      <c r="AX715" s="16" t="s">
        <v>86</v>
      </c>
      <c r="AY715" s="275" t="s">
        <v>130</v>
      </c>
    </row>
    <row r="716" s="2" customFormat="1" ht="24.15" customHeight="1">
      <c r="A716" s="39"/>
      <c r="B716" s="40"/>
      <c r="C716" s="219" t="s">
        <v>739</v>
      </c>
      <c r="D716" s="219" t="s">
        <v>133</v>
      </c>
      <c r="E716" s="220" t="s">
        <v>740</v>
      </c>
      <c r="F716" s="221" t="s">
        <v>741</v>
      </c>
      <c r="G716" s="222" t="s">
        <v>136</v>
      </c>
      <c r="H716" s="223">
        <v>2.5</v>
      </c>
      <c r="I716" s="224"/>
      <c r="J716" s="225">
        <f>ROUND(I716*H716,2)</f>
        <v>0</v>
      </c>
      <c r="K716" s="221" t="s">
        <v>137</v>
      </c>
      <c r="L716" s="45"/>
      <c r="M716" s="226" t="s">
        <v>1</v>
      </c>
      <c r="N716" s="227" t="s">
        <v>43</v>
      </c>
      <c r="O716" s="92"/>
      <c r="P716" s="228">
        <f>O716*H716</f>
        <v>0</v>
      </c>
      <c r="Q716" s="228">
        <v>0.00093000000000000005</v>
      </c>
      <c r="R716" s="228">
        <f>Q716*H716</f>
        <v>0.0023250000000000002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306</v>
      </c>
      <c r="AT716" s="230" t="s">
        <v>133</v>
      </c>
      <c r="AU716" s="230" t="s">
        <v>88</v>
      </c>
      <c r="AY716" s="18" t="s">
        <v>130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86</v>
      </c>
      <c r="BK716" s="231">
        <f>ROUND(I716*H716,2)</f>
        <v>0</v>
      </c>
      <c r="BL716" s="18" t="s">
        <v>306</v>
      </c>
      <c r="BM716" s="230" t="s">
        <v>742</v>
      </c>
    </row>
    <row r="717" s="2" customFormat="1" ht="24.15" customHeight="1">
      <c r="A717" s="39"/>
      <c r="B717" s="40"/>
      <c r="C717" s="219" t="s">
        <v>743</v>
      </c>
      <c r="D717" s="219" t="s">
        <v>133</v>
      </c>
      <c r="E717" s="220" t="s">
        <v>744</v>
      </c>
      <c r="F717" s="221" t="s">
        <v>745</v>
      </c>
      <c r="G717" s="222" t="s">
        <v>244</v>
      </c>
      <c r="H717" s="223">
        <v>12.6</v>
      </c>
      <c r="I717" s="224"/>
      <c r="J717" s="225">
        <f>ROUND(I717*H717,2)</f>
        <v>0</v>
      </c>
      <c r="K717" s="221" t="s">
        <v>137</v>
      </c>
      <c r="L717" s="45"/>
      <c r="M717" s="226" t="s">
        <v>1</v>
      </c>
      <c r="N717" s="227" t="s">
        <v>43</v>
      </c>
      <c r="O717" s="92"/>
      <c r="P717" s="228">
        <f>O717*H717</f>
        <v>0</v>
      </c>
      <c r="Q717" s="228">
        <v>3.0000000000000001E-05</v>
      </c>
      <c r="R717" s="228">
        <f>Q717*H717</f>
        <v>0.00037799999999999997</v>
      </c>
      <c r="S717" s="228">
        <v>0</v>
      </c>
      <c r="T717" s="229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30" t="s">
        <v>306</v>
      </c>
      <c r="AT717" s="230" t="s">
        <v>133</v>
      </c>
      <c r="AU717" s="230" t="s">
        <v>88</v>
      </c>
      <c r="AY717" s="18" t="s">
        <v>130</v>
      </c>
      <c r="BE717" s="231">
        <f>IF(N717="základní",J717,0)</f>
        <v>0</v>
      </c>
      <c r="BF717" s="231">
        <f>IF(N717="snížená",J717,0)</f>
        <v>0</v>
      </c>
      <c r="BG717" s="231">
        <f>IF(N717="zákl. přenesená",J717,0)</f>
        <v>0</v>
      </c>
      <c r="BH717" s="231">
        <f>IF(N717="sníž. přenesená",J717,0)</f>
        <v>0</v>
      </c>
      <c r="BI717" s="231">
        <f>IF(N717="nulová",J717,0)</f>
        <v>0</v>
      </c>
      <c r="BJ717" s="18" t="s">
        <v>86</v>
      </c>
      <c r="BK717" s="231">
        <f>ROUND(I717*H717,2)</f>
        <v>0</v>
      </c>
      <c r="BL717" s="18" t="s">
        <v>306</v>
      </c>
      <c r="BM717" s="230" t="s">
        <v>746</v>
      </c>
    </row>
    <row r="718" s="13" customFormat="1">
      <c r="A718" s="13"/>
      <c r="B718" s="232"/>
      <c r="C718" s="233"/>
      <c r="D718" s="234" t="s">
        <v>140</v>
      </c>
      <c r="E718" s="235" t="s">
        <v>1</v>
      </c>
      <c r="F718" s="236" t="s">
        <v>747</v>
      </c>
      <c r="G718" s="233"/>
      <c r="H718" s="235" t="s">
        <v>1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2" t="s">
        <v>140</v>
      </c>
      <c r="AU718" s="242" t="s">
        <v>88</v>
      </c>
      <c r="AV718" s="13" t="s">
        <v>86</v>
      </c>
      <c r="AW718" s="13" t="s">
        <v>33</v>
      </c>
      <c r="AX718" s="13" t="s">
        <v>78</v>
      </c>
      <c r="AY718" s="242" t="s">
        <v>130</v>
      </c>
    </row>
    <row r="719" s="14" customFormat="1">
      <c r="A719" s="14"/>
      <c r="B719" s="243"/>
      <c r="C719" s="244"/>
      <c r="D719" s="234" t="s">
        <v>140</v>
      </c>
      <c r="E719" s="245" t="s">
        <v>1</v>
      </c>
      <c r="F719" s="246" t="s">
        <v>748</v>
      </c>
      <c r="G719" s="244"/>
      <c r="H719" s="247">
        <v>12.6</v>
      </c>
      <c r="I719" s="248"/>
      <c r="J719" s="244"/>
      <c r="K719" s="244"/>
      <c r="L719" s="249"/>
      <c r="M719" s="250"/>
      <c r="N719" s="251"/>
      <c r="O719" s="251"/>
      <c r="P719" s="251"/>
      <c r="Q719" s="251"/>
      <c r="R719" s="251"/>
      <c r="S719" s="251"/>
      <c r="T719" s="25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3" t="s">
        <v>140</v>
      </c>
      <c r="AU719" s="253" t="s">
        <v>88</v>
      </c>
      <c r="AV719" s="14" t="s">
        <v>88</v>
      </c>
      <c r="AW719" s="14" t="s">
        <v>33</v>
      </c>
      <c r="AX719" s="14" t="s">
        <v>86</v>
      </c>
      <c r="AY719" s="253" t="s">
        <v>130</v>
      </c>
    </row>
    <row r="720" s="2" customFormat="1" ht="24.15" customHeight="1">
      <c r="A720" s="39"/>
      <c r="B720" s="40"/>
      <c r="C720" s="219" t="s">
        <v>749</v>
      </c>
      <c r="D720" s="219" t="s">
        <v>133</v>
      </c>
      <c r="E720" s="220" t="s">
        <v>750</v>
      </c>
      <c r="F720" s="221" t="s">
        <v>751</v>
      </c>
      <c r="G720" s="222" t="s">
        <v>545</v>
      </c>
      <c r="H720" s="223">
        <v>0.045999999999999999</v>
      </c>
      <c r="I720" s="224"/>
      <c r="J720" s="225">
        <f>ROUND(I720*H720,2)</f>
        <v>0</v>
      </c>
      <c r="K720" s="221" t="s">
        <v>137</v>
      </c>
      <c r="L720" s="45"/>
      <c r="M720" s="226" t="s">
        <v>1</v>
      </c>
      <c r="N720" s="227" t="s">
        <v>43</v>
      </c>
      <c r="O720" s="92"/>
      <c r="P720" s="228">
        <f>O720*H720</f>
        <v>0</v>
      </c>
      <c r="Q720" s="228">
        <v>0</v>
      </c>
      <c r="R720" s="228">
        <f>Q720*H720</f>
        <v>0</v>
      </c>
      <c r="S720" s="228">
        <v>0</v>
      </c>
      <c r="T720" s="22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0" t="s">
        <v>306</v>
      </c>
      <c r="AT720" s="230" t="s">
        <v>133</v>
      </c>
      <c r="AU720" s="230" t="s">
        <v>88</v>
      </c>
      <c r="AY720" s="18" t="s">
        <v>130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8" t="s">
        <v>86</v>
      </c>
      <c r="BK720" s="231">
        <f>ROUND(I720*H720,2)</f>
        <v>0</v>
      </c>
      <c r="BL720" s="18" t="s">
        <v>306</v>
      </c>
      <c r="BM720" s="230" t="s">
        <v>752</v>
      </c>
    </row>
    <row r="721" s="12" customFormat="1" ht="22.8" customHeight="1">
      <c r="A721" s="12"/>
      <c r="B721" s="203"/>
      <c r="C721" s="204"/>
      <c r="D721" s="205" t="s">
        <v>77</v>
      </c>
      <c r="E721" s="217" t="s">
        <v>753</v>
      </c>
      <c r="F721" s="217" t="s">
        <v>754</v>
      </c>
      <c r="G721" s="204"/>
      <c r="H721" s="204"/>
      <c r="I721" s="207"/>
      <c r="J721" s="218">
        <f>BK721</f>
        <v>0</v>
      </c>
      <c r="K721" s="204"/>
      <c r="L721" s="209"/>
      <c r="M721" s="210"/>
      <c r="N721" s="211"/>
      <c r="O721" s="211"/>
      <c r="P721" s="212">
        <f>SUM(P722:P743)</f>
        <v>0</v>
      </c>
      <c r="Q721" s="211"/>
      <c r="R721" s="212">
        <f>SUM(R722:R743)</f>
        <v>0.021430000000000001</v>
      </c>
      <c r="S721" s="211"/>
      <c r="T721" s="213">
        <f>SUM(T722:T743)</f>
        <v>0</v>
      </c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R721" s="214" t="s">
        <v>88</v>
      </c>
      <c r="AT721" s="215" t="s">
        <v>77</v>
      </c>
      <c r="AU721" s="215" t="s">
        <v>86</v>
      </c>
      <c r="AY721" s="214" t="s">
        <v>130</v>
      </c>
      <c r="BK721" s="216">
        <f>SUM(BK722:BK743)</f>
        <v>0</v>
      </c>
    </row>
    <row r="722" s="2" customFormat="1" ht="24.15" customHeight="1">
      <c r="A722" s="39"/>
      <c r="B722" s="40"/>
      <c r="C722" s="219" t="s">
        <v>755</v>
      </c>
      <c r="D722" s="219" t="s">
        <v>133</v>
      </c>
      <c r="E722" s="220" t="s">
        <v>756</v>
      </c>
      <c r="F722" s="221" t="s">
        <v>757</v>
      </c>
      <c r="G722" s="222" t="s">
        <v>136</v>
      </c>
      <c r="H722" s="223">
        <v>6.5</v>
      </c>
      <c r="I722" s="224"/>
      <c r="J722" s="225">
        <f>ROUND(I722*H722,2)</f>
        <v>0</v>
      </c>
      <c r="K722" s="221" t="s">
        <v>1</v>
      </c>
      <c r="L722" s="45"/>
      <c r="M722" s="226" t="s">
        <v>1</v>
      </c>
      <c r="N722" s="227" t="s">
        <v>43</v>
      </c>
      <c r="O722" s="92"/>
      <c r="P722" s="228">
        <f>O722*H722</f>
        <v>0</v>
      </c>
      <c r="Q722" s="228">
        <v>0</v>
      </c>
      <c r="R722" s="228">
        <f>Q722*H722</f>
        <v>0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306</v>
      </c>
      <c r="AT722" s="230" t="s">
        <v>133</v>
      </c>
      <c r="AU722" s="230" t="s">
        <v>88</v>
      </c>
      <c r="AY722" s="18" t="s">
        <v>130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86</v>
      </c>
      <c r="BK722" s="231">
        <f>ROUND(I722*H722,2)</f>
        <v>0</v>
      </c>
      <c r="BL722" s="18" t="s">
        <v>306</v>
      </c>
      <c r="BM722" s="230" t="s">
        <v>758</v>
      </c>
    </row>
    <row r="723" s="13" customFormat="1">
      <c r="A723" s="13"/>
      <c r="B723" s="232"/>
      <c r="C723" s="233"/>
      <c r="D723" s="234" t="s">
        <v>140</v>
      </c>
      <c r="E723" s="235" t="s">
        <v>1</v>
      </c>
      <c r="F723" s="236" t="s">
        <v>759</v>
      </c>
      <c r="G723" s="233"/>
      <c r="H723" s="235" t="s">
        <v>1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2" t="s">
        <v>140</v>
      </c>
      <c r="AU723" s="242" t="s">
        <v>88</v>
      </c>
      <c r="AV723" s="13" t="s">
        <v>86</v>
      </c>
      <c r="AW723" s="13" t="s">
        <v>33</v>
      </c>
      <c r="AX723" s="13" t="s">
        <v>78</v>
      </c>
      <c r="AY723" s="242" t="s">
        <v>130</v>
      </c>
    </row>
    <row r="724" s="14" customFormat="1">
      <c r="A724" s="14"/>
      <c r="B724" s="243"/>
      <c r="C724" s="244"/>
      <c r="D724" s="234" t="s">
        <v>140</v>
      </c>
      <c r="E724" s="245" t="s">
        <v>1</v>
      </c>
      <c r="F724" s="246" t="s">
        <v>760</v>
      </c>
      <c r="G724" s="244"/>
      <c r="H724" s="247">
        <v>6.5</v>
      </c>
      <c r="I724" s="248"/>
      <c r="J724" s="244"/>
      <c r="K724" s="244"/>
      <c r="L724" s="249"/>
      <c r="M724" s="250"/>
      <c r="N724" s="251"/>
      <c r="O724" s="251"/>
      <c r="P724" s="251"/>
      <c r="Q724" s="251"/>
      <c r="R724" s="251"/>
      <c r="S724" s="251"/>
      <c r="T724" s="25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3" t="s">
        <v>140</v>
      </c>
      <c r="AU724" s="253" t="s">
        <v>88</v>
      </c>
      <c r="AV724" s="14" t="s">
        <v>88</v>
      </c>
      <c r="AW724" s="14" t="s">
        <v>33</v>
      </c>
      <c r="AX724" s="14" t="s">
        <v>86</v>
      </c>
      <c r="AY724" s="253" t="s">
        <v>130</v>
      </c>
    </row>
    <row r="725" s="2" customFormat="1" ht="24.15" customHeight="1">
      <c r="A725" s="39"/>
      <c r="B725" s="40"/>
      <c r="C725" s="219" t="s">
        <v>761</v>
      </c>
      <c r="D725" s="219" t="s">
        <v>133</v>
      </c>
      <c r="E725" s="220" t="s">
        <v>762</v>
      </c>
      <c r="F725" s="221" t="s">
        <v>763</v>
      </c>
      <c r="G725" s="222" t="s">
        <v>136</v>
      </c>
      <c r="H725" s="223">
        <v>6.5</v>
      </c>
      <c r="I725" s="224"/>
      <c r="J725" s="225">
        <f>ROUND(I725*H725,2)</f>
        <v>0</v>
      </c>
      <c r="K725" s="221" t="s">
        <v>137</v>
      </c>
      <c r="L725" s="45"/>
      <c r="M725" s="226" t="s">
        <v>1</v>
      </c>
      <c r="N725" s="227" t="s">
        <v>43</v>
      </c>
      <c r="O725" s="92"/>
      <c r="P725" s="228">
        <f>O725*H725</f>
        <v>0</v>
      </c>
      <c r="Q725" s="228">
        <v>6.0000000000000002E-05</v>
      </c>
      <c r="R725" s="228">
        <f>Q725*H725</f>
        <v>0.00038999999999999999</v>
      </c>
      <c r="S725" s="228">
        <v>0</v>
      </c>
      <c r="T725" s="229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0" t="s">
        <v>306</v>
      </c>
      <c r="AT725" s="230" t="s">
        <v>133</v>
      </c>
      <c r="AU725" s="230" t="s">
        <v>88</v>
      </c>
      <c r="AY725" s="18" t="s">
        <v>130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8" t="s">
        <v>86</v>
      </c>
      <c r="BK725" s="231">
        <f>ROUND(I725*H725,2)</f>
        <v>0</v>
      </c>
      <c r="BL725" s="18" t="s">
        <v>306</v>
      </c>
      <c r="BM725" s="230" t="s">
        <v>764</v>
      </c>
    </row>
    <row r="726" s="13" customFormat="1">
      <c r="A726" s="13"/>
      <c r="B726" s="232"/>
      <c r="C726" s="233"/>
      <c r="D726" s="234" t="s">
        <v>140</v>
      </c>
      <c r="E726" s="235" t="s">
        <v>1</v>
      </c>
      <c r="F726" s="236" t="s">
        <v>765</v>
      </c>
      <c r="G726" s="233"/>
      <c r="H726" s="235" t="s">
        <v>1</v>
      </c>
      <c r="I726" s="237"/>
      <c r="J726" s="233"/>
      <c r="K726" s="233"/>
      <c r="L726" s="238"/>
      <c r="M726" s="239"/>
      <c r="N726" s="240"/>
      <c r="O726" s="240"/>
      <c r="P726" s="240"/>
      <c r="Q726" s="240"/>
      <c r="R726" s="240"/>
      <c r="S726" s="240"/>
      <c r="T726" s="241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2" t="s">
        <v>140</v>
      </c>
      <c r="AU726" s="242" t="s">
        <v>88</v>
      </c>
      <c r="AV726" s="13" t="s">
        <v>86</v>
      </c>
      <c r="AW726" s="13" t="s">
        <v>33</v>
      </c>
      <c r="AX726" s="13" t="s">
        <v>78</v>
      </c>
      <c r="AY726" s="242" t="s">
        <v>130</v>
      </c>
    </row>
    <row r="727" s="13" customFormat="1">
      <c r="A727" s="13"/>
      <c r="B727" s="232"/>
      <c r="C727" s="233"/>
      <c r="D727" s="234" t="s">
        <v>140</v>
      </c>
      <c r="E727" s="235" t="s">
        <v>1</v>
      </c>
      <c r="F727" s="236" t="s">
        <v>407</v>
      </c>
      <c r="G727" s="233"/>
      <c r="H727" s="235" t="s">
        <v>1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2" t="s">
        <v>140</v>
      </c>
      <c r="AU727" s="242" t="s">
        <v>88</v>
      </c>
      <c r="AV727" s="13" t="s">
        <v>86</v>
      </c>
      <c r="AW727" s="13" t="s">
        <v>33</v>
      </c>
      <c r="AX727" s="13" t="s">
        <v>78</v>
      </c>
      <c r="AY727" s="242" t="s">
        <v>130</v>
      </c>
    </row>
    <row r="728" s="14" customFormat="1">
      <c r="A728" s="14"/>
      <c r="B728" s="243"/>
      <c r="C728" s="244"/>
      <c r="D728" s="234" t="s">
        <v>140</v>
      </c>
      <c r="E728" s="245" t="s">
        <v>1</v>
      </c>
      <c r="F728" s="246" t="s">
        <v>766</v>
      </c>
      <c r="G728" s="244"/>
      <c r="H728" s="247">
        <v>2.9399999999999999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3" t="s">
        <v>140</v>
      </c>
      <c r="AU728" s="253" t="s">
        <v>88</v>
      </c>
      <c r="AV728" s="14" t="s">
        <v>88</v>
      </c>
      <c r="AW728" s="14" t="s">
        <v>33</v>
      </c>
      <c r="AX728" s="14" t="s">
        <v>78</v>
      </c>
      <c r="AY728" s="253" t="s">
        <v>130</v>
      </c>
    </row>
    <row r="729" s="13" customFormat="1">
      <c r="A729" s="13"/>
      <c r="B729" s="232"/>
      <c r="C729" s="233"/>
      <c r="D729" s="234" t="s">
        <v>140</v>
      </c>
      <c r="E729" s="235" t="s">
        <v>1</v>
      </c>
      <c r="F729" s="236" t="s">
        <v>409</v>
      </c>
      <c r="G729" s="233"/>
      <c r="H729" s="235" t="s">
        <v>1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2" t="s">
        <v>140</v>
      </c>
      <c r="AU729" s="242" t="s">
        <v>88</v>
      </c>
      <c r="AV729" s="13" t="s">
        <v>86</v>
      </c>
      <c r="AW729" s="13" t="s">
        <v>33</v>
      </c>
      <c r="AX729" s="13" t="s">
        <v>78</v>
      </c>
      <c r="AY729" s="242" t="s">
        <v>130</v>
      </c>
    </row>
    <row r="730" s="14" customFormat="1">
      <c r="A730" s="14"/>
      <c r="B730" s="243"/>
      <c r="C730" s="244"/>
      <c r="D730" s="234" t="s">
        <v>140</v>
      </c>
      <c r="E730" s="245" t="s">
        <v>1</v>
      </c>
      <c r="F730" s="246" t="s">
        <v>767</v>
      </c>
      <c r="G730" s="244"/>
      <c r="H730" s="247">
        <v>3.375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3" t="s">
        <v>140</v>
      </c>
      <c r="AU730" s="253" t="s">
        <v>88</v>
      </c>
      <c r="AV730" s="14" t="s">
        <v>88</v>
      </c>
      <c r="AW730" s="14" t="s">
        <v>33</v>
      </c>
      <c r="AX730" s="14" t="s">
        <v>78</v>
      </c>
      <c r="AY730" s="253" t="s">
        <v>130</v>
      </c>
    </row>
    <row r="731" s="14" customFormat="1">
      <c r="A731" s="14"/>
      <c r="B731" s="243"/>
      <c r="C731" s="244"/>
      <c r="D731" s="234" t="s">
        <v>140</v>
      </c>
      <c r="E731" s="245" t="s">
        <v>1</v>
      </c>
      <c r="F731" s="246" t="s">
        <v>768</v>
      </c>
      <c r="G731" s="244"/>
      <c r="H731" s="247">
        <v>0.185</v>
      </c>
      <c r="I731" s="248"/>
      <c r="J731" s="244"/>
      <c r="K731" s="244"/>
      <c r="L731" s="249"/>
      <c r="M731" s="250"/>
      <c r="N731" s="251"/>
      <c r="O731" s="251"/>
      <c r="P731" s="251"/>
      <c r="Q731" s="251"/>
      <c r="R731" s="251"/>
      <c r="S731" s="251"/>
      <c r="T731" s="25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3" t="s">
        <v>140</v>
      </c>
      <c r="AU731" s="253" t="s">
        <v>88</v>
      </c>
      <c r="AV731" s="14" t="s">
        <v>88</v>
      </c>
      <c r="AW731" s="14" t="s">
        <v>33</v>
      </c>
      <c r="AX731" s="14" t="s">
        <v>78</v>
      </c>
      <c r="AY731" s="253" t="s">
        <v>130</v>
      </c>
    </row>
    <row r="732" s="16" customFormat="1">
      <c r="A732" s="16"/>
      <c r="B732" s="265"/>
      <c r="C732" s="266"/>
      <c r="D732" s="234" t="s">
        <v>140</v>
      </c>
      <c r="E732" s="267" t="s">
        <v>1</v>
      </c>
      <c r="F732" s="268" t="s">
        <v>178</v>
      </c>
      <c r="G732" s="266"/>
      <c r="H732" s="269">
        <v>6.5</v>
      </c>
      <c r="I732" s="270"/>
      <c r="J732" s="266"/>
      <c r="K732" s="266"/>
      <c r="L732" s="271"/>
      <c r="M732" s="272"/>
      <c r="N732" s="273"/>
      <c r="O732" s="273"/>
      <c r="P732" s="273"/>
      <c r="Q732" s="273"/>
      <c r="R732" s="273"/>
      <c r="S732" s="273"/>
      <c r="T732" s="274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T732" s="275" t="s">
        <v>140</v>
      </c>
      <c r="AU732" s="275" t="s">
        <v>88</v>
      </c>
      <c r="AV732" s="16" t="s">
        <v>138</v>
      </c>
      <c r="AW732" s="16" t="s">
        <v>33</v>
      </c>
      <c r="AX732" s="16" t="s">
        <v>86</v>
      </c>
      <c r="AY732" s="275" t="s">
        <v>130</v>
      </c>
    </row>
    <row r="733" s="2" customFormat="1" ht="24.15" customHeight="1">
      <c r="A733" s="39"/>
      <c r="B733" s="40"/>
      <c r="C733" s="219" t="s">
        <v>769</v>
      </c>
      <c r="D733" s="219" t="s">
        <v>133</v>
      </c>
      <c r="E733" s="220" t="s">
        <v>770</v>
      </c>
      <c r="F733" s="221" t="s">
        <v>771</v>
      </c>
      <c r="G733" s="222" t="s">
        <v>136</v>
      </c>
      <c r="H733" s="223">
        <v>6.5</v>
      </c>
      <c r="I733" s="224"/>
      <c r="J733" s="225">
        <f>ROUND(I733*H733,2)</f>
        <v>0</v>
      </c>
      <c r="K733" s="221" t="s">
        <v>137</v>
      </c>
      <c r="L733" s="45"/>
      <c r="M733" s="226" t="s">
        <v>1</v>
      </c>
      <c r="N733" s="227" t="s">
        <v>43</v>
      </c>
      <c r="O733" s="92"/>
      <c r="P733" s="228">
        <f>O733*H733</f>
        <v>0</v>
      </c>
      <c r="Q733" s="228">
        <v>8.0000000000000007E-05</v>
      </c>
      <c r="R733" s="228">
        <f>Q733*H733</f>
        <v>0.00052000000000000006</v>
      </c>
      <c r="S733" s="228">
        <v>0</v>
      </c>
      <c r="T733" s="229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0" t="s">
        <v>306</v>
      </c>
      <c r="AT733" s="230" t="s">
        <v>133</v>
      </c>
      <c r="AU733" s="230" t="s">
        <v>88</v>
      </c>
      <c r="AY733" s="18" t="s">
        <v>130</v>
      </c>
      <c r="BE733" s="231">
        <f>IF(N733="základní",J733,0)</f>
        <v>0</v>
      </c>
      <c r="BF733" s="231">
        <f>IF(N733="snížená",J733,0)</f>
        <v>0</v>
      </c>
      <c r="BG733" s="231">
        <f>IF(N733="zákl. přenesená",J733,0)</f>
        <v>0</v>
      </c>
      <c r="BH733" s="231">
        <f>IF(N733="sníž. přenesená",J733,0)</f>
        <v>0</v>
      </c>
      <c r="BI733" s="231">
        <f>IF(N733="nulová",J733,0)</f>
        <v>0</v>
      </c>
      <c r="BJ733" s="18" t="s">
        <v>86</v>
      </c>
      <c r="BK733" s="231">
        <f>ROUND(I733*H733,2)</f>
        <v>0</v>
      </c>
      <c r="BL733" s="18" t="s">
        <v>306</v>
      </c>
      <c r="BM733" s="230" t="s">
        <v>772</v>
      </c>
    </row>
    <row r="734" s="13" customFormat="1">
      <c r="A734" s="13"/>
      <c r="B734" s="232"/>
      <c r="C734" s="233"/>
      <c r="D734" s="234" t="s">
        <v>140</v>
      </c>
      <c r="E734" s="235" t="s">
        <v>1</v>
      </c>
      <c r="F734" s="236" t="s">
        <v>773</v>
      </c>
      <c r="G734" s="233"/>
      <c r="H734" s="235" t="s">
        <v>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2" t="s">
        <v>140</v>
      </c>
      <c r="AU734" s="242" t="s">
        <v>88</v>
      </c>
      <c r="AV734" s="13" t="s">
        <v>86</v>
      </c>
      <c r="AW734" s="13" t="s">
        <v>33</v>
      </c>
      <c r="AX734" s="13" t="s">
        <v>78</v>
      </c>
      <c r="AY734" s="242" t="s">
        <v>130</v>
      </c>
    </row>
    <row r="735" s="14" customFormat="1">
      <c r="A735" s="14"/>
      <c r="B735" s="243"/>
      <c r="C735" s="244"/>
      <c r="D735" s="234" t="s">
        <v>140</v>
      </c>
      <c r="E735" s="245" t="s">
        <v>1</v>
      </c>
      <c r="F735" s="246" t="s">
        <v>760</v>
      </c>
      <c r="G735" s="244"/>
      <c r="H735" s="247">
        <v>6.5</v>
      </c>
      <c r="I735" s="248"/>
      <c r="J735" s="244"/>
      <c r="K735" s="244"/>
      <c r="L735" s="249"/>
      <c r="M735" s="250"/>
      <c r="N735" s="251"/>
      <c r="O735" s="251"/>
      <c r="P735" s="251"/>
      <c r="Q735" s="251"/>
      <c r="R735" s="251"/>
      <c r="S735" s="251"/>
      <c r="T735" s="25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3" t="s">
        <v>140</v>
      </c>
      <c r="AU735" s="253" t="s">
        <v>88</v>
      </c>
      <c r="AV735" s="14" t="s">
        <v>88</v>
      </c>
      <c r="AW735" s="14" t="s">
        <v>33</v>
      </c>
      <c r="AX735" s="14" t="s">
        <v>86</v>
      </c>
      <c r="AY735" s="253" t="s">
        <v>130</v>
      </c>
    </row>
    <row r="736" s="2" customFormat="1" ht="14.4" customHeight="1">
      <c r="A736" s="39"/>
      <c r="B736" s="40"/>
      <c r="C736" s="219" t="s">
        <v>774</v>
      </c>
      <c r="D736" s="219" t="s">
        <v>133</v>
      </c>
      <c r="E736" s="220" t="s">
        <v>775</v>
      </c>
      <c r="F736" s="221" t="s">
        <v>776</v>
      </c>
      <c r="G736" s="222" t="s">
        <v>136</v>
      </c>
      <c r="H736" s="223">
        <v>6.5</v>
      </c>
      <c r="I736" s="224"/>
      <c r="J736" s="225">
        <f>ROUND(I736*H736,2)</f>
        <v>0</v>
      </c>
      <c r="K736" s="221" t="s">
        <v>137</v>
      </c>
      <c r="L736" s="45"/>
      <c r="M736" s="226" t="s">
        <v>1</v>
      </c>
      <c r="N736" s="227" t="s">
        <v>43</v>
      </c>
      <c r="O736" s="92"/>
      <c r="P736" s="228">
        <f>O736*H736</f>
        <v>0</v>
      </c>
      <c r="Q736" s="228">
        <v>0</v>
      </c>
      <c r="R736" s="228">
        <f>Q736*H736</f>
        <v>0</v>
      </c>
      <c r="S736" s="228">
        <v>0</v>
      </c>
      <c r="T736" s="229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0" t="s">
        <v>306</v>
      </c>
      <c r="AT736" s="230" t="s">
        <v>133</v>
      </c>
      <c r="AU736" s="230" t="s">
        <v>88</v>
      </c>
      <c r="AY736" s="18" t="s">
        <v>130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8" t="s">
        <v>86</v>
      </c>
      <c r="BK736" s="231">
        <f>ROUND(I736*H736,2)</f>
        <v>0</v>
      </c>
      <c r="BL736" s="18" t="s">
        <v>306</v>
      </c>
      <c r="BM736" s="230" t="s">
        <v>777</v>
      </c>
    </row>
    <row r="737" s="13" customFormat="1">
      <c r="A737" s="13"/>
      <c r="B737" s="232"/>
      <c r="C737" s="233"/>
      <c r="D737" s="234" t="s">
        <v>140</v>
      </c>
      <c r="E737" s="235" t="s">
        <v>1</v>
      </c>
      <c r="F737" s="236" t="s">
        <v>773</v>
      </c>
      <c r="G737" s="233"/>
      <c r="H737" s="235" t="s">
        <v>1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2" t="s">
        <v>140</v>
      </c>
      <c r="AU737" s="242" t="s">
        <v>88</v>
      </c>
      <c r="AV737" s="13" t="s">
        <v>86</v>
      </c>
      <c r="AW737" s="13" t="s">
        <v>33</v>
      </c>
      <c r="AX737" s="13" t="s">
        <v>78</v>
      </c>
      <c r="AY737" s="242" t="s">
        <v>130</v>
      </c>
    </row>
    <row r="738" s="14" customFormat="1">
      <c r="A738" s="14"/>
      <c r="B738" s="243"/>
      <c r="C738" s="244"/>
      <c r="D738" s="234" t="s">
        <v>140</v>
      </c>
      <c r="E738" s="245" t="s">
        <v>1</v>
      </c>
      <c r="F738" s="246" t="s">
        <v>760</v>
      </c>
      <c r="G738" s="244"/>
      <c r="H738" s="247">
        <v>6.5</v>
      </c>
      <c r="I738" s="248"/>
      <c r="J738" s="244"/>
      <c r="K738" s="244"/>
      <c r="L738" s="249"/>
      <c r="M738" s="250"/>
      <c r="N738" s="251"/>
      <c r="O738" s="251"/>
      <c r="P738" s="251"/>
      <c r="Q738" s="251"/>
      <c r="R738" s="251"/>
      <c r="S738" s="251"/>
      <c r="T738" s="25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3" t="s">
        <v>140</v>
      </c>
      <c r="AU738" s="253" t="s">
        <v>88</v>
      </c>
      <c r="AV738" s="14" t="s">
        <v>88</v>
      </c>
      <c r="AW738" s="14" t="s">
        <v>33</v>
      </c>
      <c r="AX738" s="14" t="s">
        <v>86</v>
      </c>
      <c r="AY738" s="253" t="s">
        <v>130</v>
      </c>
    </row>
    <row r="739" s="2" customFormat="1" ht="14.4" customHeight="1">
      <c r="A739" s="39"/>
      <c r="B739" s="40"/>
      <c r="C739" s="219" t="s">
        <v>778</v>
      </c>
      <c r="D739" s="219" t="s">
        <v>133</v>
      </c>
      <c r="E739" s="220" t="s">
        <v>779</v>
      </c>
      <c r="F739" s="221" t="s">
        <v>780</v>
      </c>
      <c r="G739" s="222" t="s">
        <v>136</v>
      </c>
      <c r="H739" s="223">
        <v>28.5</v>
      </c>
      <c r="I739" s="224"/>
      <c r="J739" s="225">
        <f>ROUND(I739*H739,2)</f>
        <v>0</v>
      </c>
      <c r="K739" s="221" t="s">
        <v>1</v>
      </c>
      <c r="L739" s="45"/>
      <c r="M739" s="226" t="s">
        <v>1</v>
      </c>
      <c r="N739" s="227" t="s">
        <v>43</v>
      </c>
      <c r="O739" s="92"/>
      <c r="P739" s="228">
        <f>O739*H739</f>
        <v>0</v>
      </c>
      <c r="Q739" s="228">
        <v>0.00072000000000000005</v>
      </c>
      <c r="R739" s="228">
        <f>Q739*H739</f>
        <v>0.02052</v>
      </c>
      <c r="S739" s="228">
        <v>0</v>
      </c>
      <c r="T739" s="229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0" t="s">
        <v>306</v>
      </c>
      <c r="AT739" s="230" t="s">
        <v>133</v>
      </c>
      <c r="AU739" s="230" t="s">
        <v>88</v>
      </c>
      <c r="AY739" s="18" t="s">
        <v>130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8" t="s">
        <v>86</v>
      </c>
      <c r="BK739" s="231">
        <f>ROUND(I739*H739,2)</f>
        <v>0</v>
      </c>
      <c r="BL739" s="18" t="s">
        <v>306</v>
      </c>
      <c r="BM739" s="230" t="s">
        <v>781</v>
      </c>
    </row>
    <row r="740" s="13" customFormat="1">
      <c r="A740" s="13"/>
      <c r="B740" s="232"/>
      <c r="C740" s="233"/>
      <c r="D740" s="234" t="s">
        <v>140</v>
      </c>
      <c r="E740" s="235" t="s">
        <v>1</v>
      </c>
      <c r="F740" s="236" t="s">
        <v>782</v>
      </c>
      <c r="G740" s="233"/>
      <c r="H740" s="235" t="s">
        <v>1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2" t="s">
        <v>140</v>
      </c>
      <c r="AU740" s="242" t="s">
        <v>88</v>
      </c>
      <c r="AV740" s="13" t="s">
        <v>86</v>
      </c>
      <c r="AW740" s="13" t="s">
        <v>33</v>
      </c>
      <c r="AX740" s="13" t="s">
        <v>78</v>
      </c>
      <c r="AY740" s="242" t="s">
        <v>130</v>
      </c>
    </row>
    <row r="741" s="13" customFormat="1">
      <c r="A741" s="13"/>
      <c r="B741" s="232"/>
      <c r="C741" s="233"/>
      <c r="D741" s="234" t="s">
        <v>140</v>
      </c>
      <c r="E741" s="235" t="s">
        <v>1</v>
      </c>
      <c r="F741" s="236" t="s">
        <v>783</v>
      </c>
      <c r="G741" s="233"/>
      <c r="H741" s="235" t="s">
        <v>1</v>
      </c>
      <c r="I741" s="237"/>
      <c r="J741" s="233"/>
      <c r="K741" s="233"/>
      <c r="L741" s="238"/>
      <c r="M741" s="239"/>
      <c r="N741" s="240"/>
      <c r="O741" s="240"/>
      <c r="P741" s="240"/>
      <c r="Q741" s="240"/>
      <c r="R741" s="240"/>
      <c r="S741" s="240"/>
      <c r="T741" s="24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2" t="s">
        <v>140</v>
      </c>
      <c r="AU741" s="242" t="s">
        <v>88</v>
      </c>
      <c r="AV741" s="13" t="s">
        <v>86</v>
      </c>
      <c r="AW741" s="13" t="s">
        <v>33</v>
      </c>
      <c r="AX741" s="13" t="s">
        <v>78</v>
      </c>
      <c r="AY741" s="242" t="s">
        <v>130</v>
      </c>
    </row>
    <row r="742" s="13" customFormat="1">
      <c r="A742" s="13"/>
      <c r="B742" s="232"/>
      <c r="C742" s="233"/>
      <c r="D742" s="234" t="s">
        <v>140</v>
      </c>
      <c r="E742" s="235" t="s">
        <v>1</v>
      </c>
      <c r="F742" s="236" t="s">
        <v>538</v>
      </c>
      <c r="G742" s="233"/>
      <c r="H742" s="235" t="s">
        <v>1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2" t="s">
        <v>140</v>
      </c>
      <c r="AU742" s="242" t="s">
        <v>88</v>
      </c>
      <c r="AV742" s="13" t="s">
        <v>86</v>
      </c>
      <c r="AW742" s="13" t="s">
        <v>33</v>
      </c>
      <c r="AX742" s="13" t="s">
        <v>78</v>
      </c>
      <c r="AY742" s="242" t="s">
        <v>130</v>
      </c>
    </row>
    <row r="743" s="14" customFormat="1">
      <c r="A743" s="14"/>
      <c r="B743" s="243"/>
      <c r="C743" s="244"/>
      <c r="D743" s="234" t="s">
        <v>140</v>
      </c>
      <c r="E743" s="245" t="s">
        <v>1</v>
      </c>
      <c r="F743" s="246" t="s">
        <v>539</v>
      </c>
      <c r="G743" s="244"/>
      <c r="H743" s="247">
        <v>28.5</v>
      </c>
      <c r="I743" s="248"/>
      <c r="J743" s="244"/>
      <c r="K743" s="244"/>
      <c r="L743" s="249"/>
      <c r="M743" s="250"/>
      <c r="N743" s="251"/>
      <c r="O743" s="251"/>
      <c r="P743" s="251"/>
      <c r="Q743" s="251"/>
      <c r="R743" s="251"/>
      <c r="S743" s="251"/>
      <c r="T743" s="25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3" t="s">
        <v>140</v>
      </c>
      <c r="AU743" s="253" t="s">
        <v>88</v>
      </c>
      <c r="AV743" s="14" t="s">
        <v>88</v>
      </c>
      <c r="AW743" s="14" t="s">
        <v>33</v>
      </c>
      <c r="AX743" s="14" t="s">
        <v>86</v>
      </c>
      <c r="AY743" s="253" t="s">
        <v>130</v>
      </c>
    </row>
    <row r="744" s="12" customFormat="1" ht="22.8" customHeight="1">
      <c r="A744" s="12"/>
      <c r="B744" s="203"/>
      <c r="C744" s="204"/>
      <c r="D744" s="205" t="s">
        <v>77</v>
      </c>
      <c r="E744" s="217" t="s">
        <v>784</v>
      </c>
      <c r="F744" s="217" t="s">
        <v>785</v>
      </c>
      <c r="G744" s="204"/>
      <c r="H744" s="204"/>
      <c r="I744" s="207"/>
      <c r="J744" s="218">
        <f>BK744</f>
        <v>0</v>
      </c>
      <c r="K744" s="204"/>
      <c r="L744" s="209"/>
      <c r="M744" s="210"/>
      <c r="N744" s="211"/>
      <c r="O744" s="211"/>
      <c r="P744" s="212">
        <f>SUM(P745:P761)</f>
        <v>0</v>
      </c>
      <c r="Q744" s="211"/>
      <c r="R744" s="212">
        <f>SUM(R745:R761)</f>
        <v>0.25202000000000002</v>
      </c>
      <c r="S744" s="211"/>
      <c r="T744" s="213">
        <f>SUM(T745:T761)</f>
        <v>0.050529999999999999</v>
      </c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R744" s="214" t="s">
        <v>88</v>
      </c>
      <c r="AT744" s="215" t="s">
        <v>77</v>
      </c>
      <c r="AU744" s="215" t="s">
        <v>86</v>
      </c>
      <c r="AY744" s="214" t="s">
        <v>130</v>
      </c>
      <c r="BK744" s="216">
        <f>SUM(BK745:BK761)</f>
        <v>0</v>
      </c>
    </row>
    <row r="745" s="2" customFormat="1" ht="24.15" customHeight="1">
      <c r="A745" s="39"/>
      <c r="B745" s="40"/>
      <c r="C745" s="219" t="s">
        <v>786</v>
      </c>
      <c r="D745" s="219" t="s">
        <v>133</v>
      </c>
      <c r="E745" s="220" t="s">
        <v>787</v>
      </c>
      <c r="F745" s="221" t="s">
        <v>788</v>
      </c>
      <c r="G745" s="222" t="s">
        <v>136</v>
      </c>
      <c r="H745" s="223">
        <v>11</v>
      </c>
      <c r="I745" s="224"/>
      <c r="J745" s="225">
        <f>ROUND(I745*H745,2)</f>
        <v>0</v>
      </c>
      <c r="K745" s="221" t="s">
        <v>1</v>
      </c>
      <c r="L745" s="45"/>
      <c r="M745" s="226" t="s">
        <v>1</v>
      </c>
      <c r="N745" s="227" t="s">
        <v>43</v>
      </c>
      <c r="O745" s="92"/>
      <c r="P745" s="228">
        <f>O745*H745</f>
        <v>0</v>
      </c>
      <c r="Q745" s="228">
        <v>0.0044999999999999997</v>
      </c>
      <c r="R745" s="228">
        <f>Q745*H745</f>
        <v>0.049499999999999995</v>
      </c>
      <c r="S745" s="228">
        <v>0</v>
      </c>
      <c r="T745" s="229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0" t="s">
        <v>306</v>
      </c>
      <c r="AT745" s="230" t="s">
        <v>133</v>
      </c>
      <c r="AU745" s="230" t="s">
        <v>88</v>
      </c>
      <c r="AY745" s="18" t="s">
        <v>130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8" t="s">
        <v>86</v>
      </c>
      <c r="BK745" s="231">
        <f>ROUND(I745*H745,2)</f>
        <v>0</v>
      </c>
      <c r="BL745" s="18" t="s">
        <v>306</v>
      </c>
      <c r="BM745" s="230" t="s">
        <v>789</v>
      </c>
    </row>
    <row r="746" s="13" customFormat="1">
      <c r="A746" s="13"/>
      <c r="B746" s="232"/>
      <c r="C746" s="233"/>
      <c r="D746" s="234" t="s">
        <v>140</v>
      </c>
      <c r="E746" s="235" t="s">
        <v>1</v>
      </c>
      <c r="F746" s="236" t="s">
        <v>790</v>
      </c>
      <c r="G746" s="233"/>
      <c r="H746" s="235" t="s">
        <v>1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2" t="s">
        <v>140</v>
      </c>
      <c r="AU746" s="242" t="s">
        <v>88</v>
      </c>
      <c r="AV746" s="13" t="s">
        <v>86</v>
      </c>
      <c r="AW746" s="13" t="s">
        <v>33</v>
      </c>
      <c r="AX746" s="13" t="s">
        <v>78</v>
      </c>
      <c r="AY746" s="242" t="s">
        <v>130</v>
      </c>
    </row>
    <row r="747" s="14" customFormat="1">
      <c r="A747" s="14"/>
      <c r="B747" s="243"/>
      <c r="C747" s="244"/>
      <c r="D747" s="234" t="s">
        <v>140</v>
      </c>
      <c r="E747" s="245" t="s">
        <v>1</v>
      </c>
      <c r="F747" s="246" t="s">
        <v>791</v>
      </c>
      <c r="G747" s="244"/>
      <c r="H747" s="247">
        <v>4.8600000000000003</v>
      </c>
      <c r="I747" s="248"/>
      <c r="J747" s="244"/>
      <c r="K747" s="244"/>
      <c r="L747" s="249"/>
      <c r="M747" s="250"/>
      <c r="N747" s="251"/>
      <c r="O747" s="251"/>
      <c r="P747" s="251"/>
      <c r="Q747" s="251"/>
      <c r="R747" s="251"/>
      <c r="S747" s="251"/>
      <c r="T747" s="25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3" t="s">
        <v>140</v>
      </c>
      <c r="AU747" s="253" t="s">
        <v>88</v>
      </c>
      <c r="AV747" s="14" t="s">
        <v>88</v>
      </c>
      <c r="AW747" s="14" t="s">
        <v>33</v>
      </c>
      <c r="AX747" s="14" t="s">
        <v>78</v>
      </c>
      <c r="AY747" s="253" t="s">
        <v>130</v>
      </c>
    </row>
    <row r="748" s="14" customFormat="1">
      <c r="A748" s="14"/>
      <c r="B748" s="243"/>
      <c r="C748" s="244"/>
      <c r="D748" s="234" t="s">
        <v>140</v>
      </c>
      <c r="E748" s="245" t="s">
        <v>1</v>
      </c>
      <c r="F748" s="246" t="s">
        <v>792</v>
      </c>
      <c r="G748" s="244"/>
      <c r="H748" s="247">
        <v>4.0199999999999996</v>
      </c>
      <c r="I748" s="248"/>
      <c r="J748" s="244"/>
      <c r="K748" s="244"/>
      <c r="L748" s="249"/>
      <c r="M748" s="250"/>
      <c r="N748" s="251"/>
      <c r="O748" s="251"/>
      <c r="P748" s="251"/>
      <c r="Q748" s="251"/>
      <c r="R748" s="251"/>
      <c r="S748" s="251"/>
      <c r="T748" s="25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3" t="s">
        <v>140</v>
      </c>
      <c r="AU748" s="253" t="s">
        <v>88</v>
      </c>
      <c r="AV748" s="14" t="s">
        <v>88</v>
      </c>
      <c r="AW748" s="14" t="s">
        <v>33</v>
      </c>
      <c r="AX748" s="14" t="s">
        <v>78</v>
      </c>
      <c r="AY748" s="253" t="s">
        <v>130</v>
      </c>
    </row>
    <row r="749" s="14" customFormat="1">
      <c r="A749" s="14"/>
      <c r="B749" s="243"/>
      <c r="C749" s="244"/>
      <c r="D749" s="234" t="s">
        <v>140</v>
      </c>
      <c r="E749" s="245" t="s">
        <v>1</v>
      </c>
      <c r="F749" s="246" t="s">
        <v>793</v>
      </c>
      <c r="G749" s="244"/>
      <c r="H749" s="247">
        <v>2.1200000000000001</v>
      </c>
      <c r="I749" s="248"/>
      <c r="J749" s="244"/>
      <c r="K749" s="244"/>
      <c r="L749" s="249"/>
      <c r="M749" s="250"/>
      <c r="N749" s="251"/>
      <c r="O749" s="251"/>
      <c r="P749" s="251"/>
      <c r="Q749" s="251"/>
      <c r="R749" s="251"/>
      <c r="S749" s="251"/>
      <c r="T749" s="252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3" t="s">
        <v>140</v>
      </c>
      <c r="AU749" s="253" t="s">
        <v>88</v>
      </c>
      <c r="AV749" s="14" t="s">
        <v>88</v>
      </c>
      <c r="AW749" s="14" t="s">
        <v>33</v>
      </c>
      <c r="AX749" s="14" t="s">
        <v>78</v>
      </c>
      <c r="AY749" s="253" t="s">
        <v>130</v>
      </c>
    </row>
    <row r="750" s="16" customFormat="1">
      <c r="A750" s="16"/>
      <c r="B750" s="265"/>
      <c r="C750" s="266"/>
      <c r="D750" s="234" t="s">
        <v>140</v>
      </c>
      <c r="E750" s="267" t="s">
        <v>1</v>
      </c>
      <c r="F750" s="268" t="s">
        <v>178</v>
      </c>
      <c r="G750" s="266"/>
      <c r="H750" s="269">
        <v>11</v>
      </c>
      <c r="I750" s="270"/>
      <c r="J750" s="266"/>
      <c r="K750" s="266"/>
      <c r="L750" s="271"/>
      <c r="M750" s="272"/>
      <c r="N750" s="273"/>
      <c r="O750" s="273"/>
      <c r="P750" s="273"/>
      <c r="Q750" s="273"/>
      <c r="R750" s="273"/>
      <c r="S750" s="273"/>
      <c r="T750" s="274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T750" s="275" t="s">
        <v>140</v>
      </c>
      <c r="AU750" s="275" t="s">
        <v>88</v>
      </c>
      <c r="AV750" s="16" t="s">
        <v>138</v>
      </c>
      <c r="AW750" s="16" t="s">
        <v>33</v>
      </c>
      <c r="AX750" s="16" t="s">
        <v>86</v>
      </c>
      <c r="AY750" s="275" t="s">
        <v>130</v>
      </c>
    </row>
    <row r="751" s="2" customFormat="1" ht="14.4" customHeight="1">
      <c r="A751" s="39"/>
      <c r="B751" s="40"/>
      <c r="C751" s="219" t="s">
        <v>794</v>
      </c>
      <c r="D751" s="219" t="s">
        <v>133</v>
      </c>
      <c r="E751" s="220" t="s">
        <v>795</v>
      </c>
      <c r="F751" s="221" t="s">
        <v>796</v>
      </c>
      <c r="G751" s="222" t="s">
        <v>136</v>
      </c>
      <c r="H751" s="223">
        <v>163</v>
      </c>
      <c r="I751" s="224"/>
      <c r="J751" s="225">
        <f>ROUND(I751*H751,2)</f>
        <v>0</v>
      </c>
      <c r="K751" s="221" t="s">
        <v>137</v>
      </c>
      <c r="L751" s="45"/>
      <c r="M751" s="226" t="s">
        <v>1</v>
      </c>
      <c r="N751" s="227" t="s">
        <v>43</v>
      </c>
      <c r="O751" s="92"/>
      <c r="P751" s="228">
        <f>O751*H751</f>
        <v>0</v>
      </c>
      <c r="Q751" s="228">
        <v>0.001</v>
      </c>
      <c r="R751" s="228">
        <f>Q751*H751</f>
        <v>0.16300000000000001</v>
      </c>
      <c r="S751" s="228">
        <v>0.00031</v>
      </c>
      <c r="T751" s="229">
        <f>S751*H751</f>
        <v>0.050529999999999999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30" t="s">
        <v>306</v>
      </c>
      <c r="AT751" s="230" t="s">
        <v>133</v>
      </c>
      <c r="AU751" s="230" t="s">
        <v>88</v>
      </c>
      <c r="AY751" s="18" t="s">
        <v>130</v>
      </c>
      <c r="BE751" s="231">
        <f>IF(N751="základní",J751,0)</f>
        <v>0</v>
      </c>
      <c r="BF751" s="231">
        <f>IF(N751="snížená",J751,0)</f>
        <v>0</v>
      </c>
      <c r="BG751" s="231">
        <f>IF(N751="zákl. přenesená",J751,0)</f>
        <v>0</v>
      </c>
      <c r="BH751" s="231">
        <f>IF(N751="sníž. přenesená",J751,0)</f>
        <v>0</v>
      </c>
      <c r="BI751" s="231">
        <f>IF(N751="nulová",J751,0)</f>
        <v>0</v>
      </c>
      <c r="BJ751" s="18" t="s">
        <v>86</v>
      </c>
      <c r="BK751" s="231">
        <f>ROUND(I751*H751,2)</f>
        <v>0</v>
      </c>
      <c r="BL751" s="18" t="s">
        <v>306</v>
      </c>
      <c r="BM751" s="230" t="s">
        <v>797</v>
      </c>
    </row>
    <row r="752" s="13" customFormat="1">
      <c r="A752" s="13"/>
      <c r="B752" s="232"/>
      <c r="C752" s="233"/>
      <c r="D752" s="234" t="s">
        <v>140</v>
      </c>
      <c r="E752" s="235" t="s">
        <v>1</v>
      </c>
      <c r="F752" s="236" t="s">
        <v>798</v>
      </c>
      <c r="G752" s="233"/>
      <c r="H752" s="235" t="s">
        <v>1</v>
      </c>
      <c r="I752" s="237"/>
      <c r="J752" s="233"/>
      <c r="K752" s="233"/>
      <c r="L752" s="238"/>
      <c r="M752" s="239"/>
      <c r="N752" s="240"/>
      <c r="O752" s="240"/>
      <c r="P752" s="240"/>
      <c r="Q752" s="240"/>
      <c r="R752" s="240"/>
      <c r="S752" s="240"/>
      <c r="T752" s="24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2" t="s">
        <v>140</v>
      </c>
      <c r="AU752" s="242" t="s">
        <v>88</v>
      </c>
      <c r="AV752" s="13" t="s">
        <v>86</v>
      </c>
      <c r="AW752" s="13" t="s">
        <v>33</v>
      </c>
      <c r="AX752" s="13" t="s">
        <v>78</v>
      </c>
      <c r="AY752" s="242" t="s">
        <v>130</v>
      </c>
    </row>
    <row r="753" s="14" customFormat="1">
      <c r="A753" s="14"/>
      <c r="B753" s="243"/>
      <c r="C753" s="244"/>
      <c r="D753" s="234" t="s">
        <v>140</v>
      </c>
      <c r="E753" s="245" t="s">
        <v>1</v>
      </c>
      <c r="F753" s="246" t="s">
        <v>799</v>
      </c>
      <c r="G753" s="244"/>
      <c r="H753" s="247">
        <v>153</v>
      </c>
      <c r="I753" s="248"/>
      <c r="J753" s="244"/>
      <c r="K753" s="244"/>
      <c r="L753" s="249"/>
      <c r="M753" s="250"/>
      <c r="N753" s="251"/>
      <c r="O753" s="251"/>
      <c r="P753" s="251"/>
      <c r="Q753" s="251"/>
      <c r="R753" s="251"/>
      <c r="S753" s="251"/>
      <c r="T753" s="25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3" t="s">
        <v>140</v>
      </c>
      <c r="AU753" s="253" t="s">
        <v>88</v>
      </c>
      <c r="AV753" s="14" t="s">
        <v>88</v>
      </c>
      <c r="AW753" s="14" t="s">
        <v>33</v>
      </c>
      <c r="AX753" s="14" t="s">
        <v>78</v>
      </c>
      <c r="AY753" s="253" t="s">
        <v>130</v>
      </c>
    </row>
    <row r="754" s="14" customFormat="1">
      <c r="A754" s="14"/>
      <c r="B754" s="243"/>
      <c r="C754" s="244"/>
      <c r="D754" s="234" t="s">
        <v>140</v>
      </c>
      <c r="E754" s="245" t="s">
        <v>1</v>
      </c>
      <c r="F754" s="246" t="s">
        <v>272</v>
      </c>
      <c r="G754" s="244"/>
      <c r="H754" s="247">
        <v>10</v>
      </c>
      <c r="I754" s="248"/>
      <c r="J754" s="244"/>
      <c r="K754" s="244"/>
      <c r="L754" s="249"/>
      <c r="M754" s="250"/>
      <c r="N754" s="251"/>
      <c r="O754" s="251"/>
      <c r="P754" s="251"/>
      <c r="Q754" s="251"/>
      <c r="R754" s="251"/>
      <c r="S754" s="251"/>
      <c r="T754" s="25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3" t="s">
        <v>140</v>
      </c>
      <c r="AU754" s="253" t="s">
        <v>88</v>
      </c>
      <c r="AV754" s="14" t="s">
        <v>88</v>
      </c>
      <c r="AW754" s="14" t="s">
        <v>33</v>
      </c>
      <c r="AX754" s="14" t="s">
        <v>78</v>
      </c>
      <c r="AY754" s="253" t="s">
        <v>130</v>
      </c>
    </row>
    <row r="755" s="16" customFormat="1">
      <c r="A755" s="16"/>
      <c r="B755" s="265"/>
      <c r="C755" s="266"/>
      <c r="D755" s="234" t="s">
        <v>140</v>
      </c>
      <c r="E755" s="267" t="s">
        <v>1</v>
      </c>
      <c r="F755" s="268" t="s">
        <v>178</v>
      </c>
      <c r="G755" s="266"/>
      <c r="H755" s="269">
        <v>163</v>
      </c>
      <c r="I755" s="270"/>
      <c r="J755" s="266"/>
      <c r="K755" s="266"/>
      <c r="L755" s="271"/>
      <c r="M755" s="272"/>
      <c r="N755" s="273"/>
      <c r="O755" s="273"/>
      <c r="P755" s="273"/>
      <c r="Q755" s="273"/>
      <c r="R755" s="273"/>
      <c r="S755" s="273"/>
      <c r="T755" s="274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T755" s="275" t="s">
        <v>140</v>
      </c>
      <c r="AU755" s="275" t="s">
        <v>88</v>
      </c>
      <c r="AV755" s="16" t="s">
        <v>138</v>
      </c>
      <c r="AW755" s="16" t="s">
        <v>33</v>
      </c>
      <c r="AX755" s="16" t="s">
        <v>86</v>
      </c>
      <c r="AY755" s="275" t="s">
        <v>130</v>
      </c>
    </row>
    <row r="756" s="2" customFormat="1" ht="24.15" customHeight="1">
      <c r="A756" s="39"/>
      <c r="B756" s="40"/>
      <c r="C756" s="219" t="s">
        <v>800</v>
      </c>
      <c r="D756" s="219" t="s">
        <v>133</v>
      </c>
      <c r="E756" s="220" t="s">
        <v>801</v>
      </c>
      <c r="F756" s="221" t="s">
        <v>802</v>
      </c>
      <c r="G756" s="222" t="s">
        <v>136</v>
      </c>
      <c r="H756" s="223">
        <v>152</v>
      </c>
      <c r="I756" s="224"/>
      <c r="J756" s="225">
        <f>ROUND(I756*H756,2)</f>
        <v>0</v>
      </c>
      <c r="K756" s="221" t="s">
        <v>137</v>
      </c>
      <c r="L756" s="45"/>
      <c r="M756" s="226" t="s">
        <v>1</v>
      </c>
      <c r="N756" s="227" t="s">
        <v>43</v>
      </c>
      <c r="O756" s="92"/>
      <c r="P756" s="228">
        <f>O756*H756</f>
        <v>0</v>
      </c>
      <c r="Q756" s="228">
        <v>0.00025999999999999998</v>
      </c>
      <c r="R756" s="228">
        <f>Q756*H756</f>
        <v>0.03952</v>
      </c>
      <c r="S756" s="228">
        <v>0</v>
      </c>
      <c r="T756" s="229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0" t="s">
        <v>306</v>
      </c>
      <c r="AT756" s="230" t="s">
        <v>133</v>
      </c>
      <c r="AU756" s="230" t="s">
        <v>88</v>
      </c>
      <c r="AY756" s="18" t="s">
        <v>130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18" t="s">
        <v>86</v>
      </c>
      <c r="BK756" s="231">
        <f>ROUND(I756*H756,2)</f>
        <v>0</v>
      </c>
      <c r="BL756" s="18" t="s">
        <v>306</v>
      </c>
      <c r="BM756" s="230" t="s">
        <v>803</v>
      </c>
    </row>
    <row r="757" s="13" customFormat="1">
      <c r="A757" s="13"/>
      <c r="B757" s="232"/>
      <c r="C757" s="233"/>
      <c r="D757" s="234" t="s">
        <v>140</v>
      </c>
      <c r="E757" s="235" t="s">
        <v>1</v>
      </c>
      <c r="F757" s="236" t="s">
        <v>804</v>
      </c>
      <c r="G757" s="233"/>
      <c r="H757" s="235" t="s">
        <v>1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2" t="s">
        <v>140</v>
      </c>
      <c r="AU757" s="242" t="s">
        <v>88</v>
      </c>
      <c r="AV757" s="13" t="s">
        <v>86</v>
      </c>
      <c r="AW757" s="13" t="s">
        <v>33</v>
      </c>
      <c r="AX757" s="13" t="s">
        <v>78</v>
      </c>
      <c r="AY757" s="242" t="s">
        <v>130</v>
      </c>
    </row>
    <row r="758" s="14" customFormat="1">
      <c r="A758" s="14"/>
      <c r="B758" s="243"/>
      <c r="C758" s="244"/>
      <c r="D758" s="234" t="s">
        <v>140</v>
      </c>
      <c r="E758" s="245" t="s">
        <v>1</v>
      </c>
      <c r="F758" s="246" t="s">
        <v>805</v>
      </c>
      <c r="G758" s="244"/>
      <c r="H758" s="247">
        <v>163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140</v>
      </c>
      <c r="AU758" s="253" t="s">
        <v>88</v>
      </c>
      <c r="AV758" s="14" t="s">
        <v>88</v>
      </c>
      <c r="AW758" s="14" t="s">
        <v>33</v>
      </c>
      <c r="AX758" s="14" t="s">
        <v>78</v>
      </c>
      <c r="AY758" s="253" t="s">
        <v>130</v>
      </c>
    </row>
    <row r="759" s="13" customFormat="1">
      <c r="A759" s="13"/>
      <c r="B759" s="232"/>
      <c r="C759" s="233"/>
      <c r="D759" s="234" t="s">
        <v>140</v>
      </c>
      <c r="E759" s="235" t="s">
        <v>1</v>
      </c>
      <c r="F759" s="236" t="s">
        <v>806</v>
      </c>
      <c r="G759" s="233"/>
      <c r="H759" s="235" t="s">
        <v>1</v>
      </c>
      <c r="I759" s="237"/>
      <c r="J759" s="233"/>
      <c r="K759" s="233"/>
      <c r="L759" s="238"/>
      <c r="M759" s="239"/>
      <c r="N759" s="240"/>
      <c r="O759" s="240"/>
      <c r="P759" s="240"/>
      <c r="Q759" s="240"/>
      <c r="R759" s="240"/>
      <c r="S759" s="240"/>
      <c r="T759" s="24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2" t="s">
        <v>140</v>
      </c>
      <c r="AU759" s="242" t="s">
        <v>88</v>
      </c>
      <c r="AV759" s="13" t="s">
        <v>86</v>
      </c>
      <c r="AW759" s="13" t="s">
        <v>33</v>
      </c>
      <c r="AX759" s="13" t="s">
        <v>78</v>
      </c>
      <c r="AY759" s="242" t="s">
        <v>130</v>
      </c>
    </row>
    <row r="760" s="14" customFormat="1">
      <c r="A760" s="14"/>
      <c r="B760" s="243"/>
      <c r="C760" s="244"/>
      <c r="D760" s="234" t="s">
        <v>140</v>
      </c>
      <c r="E760" s="245" t="s">
        <v>1</v>
      </c>
      <c r="F760" s="246" t="s">
        <v>807</v>
      </c>
      <c r="G760" s="244"/>
      <c r="H760" s="247">
        <v>-11</v>
      </c>
      <c r="I760" s="248"/>
      <c r="J760" s="244"/>
      <c r="K760" s="244"/>
      <c r="L760" s="249"/>
      <c r="M760" s="250"/>
      <c r="N760" s="251"/>
      <c r="O760" s="251"/>
      <c r="P760" s="251"/>
      <c r="Q760" s="251"/>
      <c r="R760" s="251"/>
      <c r="S760" s="251"/>
      <c r="T760" s="25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3" t="s">
        <v>140</v>
      </c>
      <c r="AU760" s="253" t="s">
        <v>88</v>
      </c>
      <c r="AV760" s="14" t="s">
        <v>88</v>
      </c>
      <c r="AW760" s="14" t="s">
        <v>33</v>
      </c>
      <c r="AX760" s="14" t="s">
        <v>78</v>
      </c>
      <c r="AY760" s="253" t="s">
        <v>130</v>
      </c>
    </row>
    <row r="761" s="16" customFormat="1">
      <c r="A761" s="16"/>
      <c r="B761" s="265"/>
      <c r="C761" s="266"/>
      <c r="D761" s="234" t="s">
        <v>140</v>
      </c>
      <c r="E761" s="267" t="s">
        <v>1</v>
      </c>
      <c r="F761" s="268" t="s">
        <v>178</v>
      </c>
      <c r="G761" s="266"/>
      <c r="H761" s="269">
        <v>152</v>
      </c>
      <c r="I761" s="270"/>
      <c r="J761" s="266"/>
      <c r="K761" s="266"/>
      <c r="L761" s="271"/>
      <c r="M761" s="286"/>
      <c r="N761" s="287"/>
      <c r="O761" s="287"/>
      <c r="P761" s="287"/>
      <c r="Q761" s="287"/>
      <c r="R761" s="287"/>
      <c r="S761" s="287"/>
      <c r="T761" s="288"/>
      <c r="U761" s="16"/>
      <c r="V761" s="16"/>
      <c r="W761" s="16"/>
      <c r="X761" s="16"/>
      <c r="Y761" s="16"/>
      <c r="Z761" s="16"/>
      <c r="AA761" s="16"/>
      <c r="AB761" s="16"/>
      <c r="AC761" s="16"/>
      <c r="AD761" s="16"/>
      <c r="AE761" s="16"/>
      <c r="AT761" s="275" t="s">
        <v>140</v>
      </c>
      <c r="AU761" s="275" t="s">
        <v>88</v>
      </c>
      <c r="AV761" s="16" t="s">
        <v>138</v>
      </c>
      <c r="AW761" s="16" t="s">
        <v>33</v>
      </c>
      <c r="AX761" s="16" t="s">
        <v>86</v>
      </c>
      <c r="AY761" s="275" t="s">
        <v>130</v>
      </c>
    </row>
    <row r="762" s="2" customFormat="1" ht="6.96" customHeight="1">
      <c r="A762" s="39"/>
      <c r="B762" s="67"/>
      <c r="C762" s="68"/>
      <c r="D762" s="68"/>
      <c r="E762" s="68"/>
      <c r="F762" s="68"/>
      <c r="G762" s="68"/>
      <c r="H762" s="68"/>
      <c r="I762" s="68"/>
      <c r="J762" s="68"/>
      <c r="K762" s="68"/>
      <c r="L762" s="45"/>
      <c r="M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</row>
  </sheetData>
  <sheetProtection sheet="1" autoFilter="0" formatColumns="0" formatRows="0" objects="1" scenarios="1" spinCount="100000" saltValue="FcEc/lEQCdGUl470TmnY6TDFU2qWzHVs0yCzeqscZ6zVsI6wAUZlJ980VW019xLSF0DhdHIPKm2XG8UTcKnUmw==" hashValue="CLwiUERaL/XPiFWM1TGrJQM7122J3z9QNRG2kQzAqTzGHvKiurFmqYhxiaxjjvIJpXMwVdBEnoH4O7dCN8cegQ==" algorithmName="SHA-512" password="CC35"/>
  <autoFilter ref="C130:K761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MÚ Nejdek - výměna oken - zadní fasáda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19. 5. 2022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ROUND((SUM(BE123:BE166)),  2)</f>
        <v>0</v>
      </c>
      <c r="G33" s="39"/>
      <c r="H33" s="39"/>
      <c r="I33" s="156">
        <v>0.20999999999999999</v>
      </c>
      <c r="J33" s="155">
        <f>ROUND(((SUM(BE123:BE166))*I33),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ROUND((SUM(BF123:BF166)),  2)</f>
        <v>0</v>
      </c>
      <c r="G34" s="39"/>
      <c r="H34" s="39"/>
      <c r="I34" s="156">
        <v>0.14999999999999999</v>
      </c>
      <c r="J34" s="155">
        <f>ROUND(((SUM(BF123:BF166))*I34),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ROUND((SUM(BG123:BG166)),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ROUND((SUM(BH123:BH166)),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ROUND((SUM(BI123:BI166)),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MÚ Nejdek - výměna oken - zadní fasáda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19. 5. 2022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E15</f>
        <v>Město Nejdek</v>
      </c>
      <c r="G91" s="41"/>
      <c r="H91" s="41"/>
      <c r="I91" s="33" t="s">
        <v>31</v>
      </c>
      <c r="J91" s="37" t="str">
        <f>E21</f>
        <v>DPT projekty Ostrov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809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810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811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812</v>
      </c>
      <c r="E100" s="189"/>
      <c r="F100" s="189"/>
      <c r="G100" s="189"/>
      <c r="H100" s="189"/>
      <c r="I100" s="189"/>
      <c r="J100" s="190">
        <f>J150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813</v>
      </c>
      <c r="E101" s="189"/>
      <c r="F101" s="189"/>
      <c r="G101" s="189"/>
      <c r="H101" s="189"/>
      <c r="I101" s="189"/>
      <c r="J101" s="190">
        <f>J153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814</v>
      </c>
      <c r="E102" s="189"/>
      <c r="F102" s="189"/>
      <c r="G102" s="189"/>
      <c r="H102" s="189"/>
      <c r="I102" s="189"/>
      <c r="J102" s="190">
        <f>J157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815</v>
      </c>
      <c r="E103" s="189"/>
      <c r="F103" s="189"/>
      <c r="G103" s="189"/>
      <c r="H103" s="189"/>
      <c r="I103" s="189"/>
      <c r="J103" s="190">
        <f>J159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MÚ Nejdek - výměna oken - zadní fasáda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VRN - VRN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21</v>
      </c>
      <c r="D117" s="41"/>
      <c r="E117" s="41"/>
      <c r="F117" s="28" t="str">
        <f>F12</f>
        <v xml:space="preserve"> </v>
      </c>
      <c r="G117" s="41"/>
      <c r="H117" s="41"/>
      <c r="I117" s="33" t="s">
        <v>23</v>
      </c>
      <c r="J117" s="80" t="str">
        <f>IF(J12="","",J12)</f>
        <v>19. 5. 2022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25</v>
      </c>
      <c r="D119" s="41"/>
      <c r="E119" s="41"/>
      <c r="F119" s="28" t="str">
        <f>E15</f>
        <v>Město Nejdek</v>
      </c>
      <c r="G119" s="41"/>
      <c r="H119" s="41"/>
      <c r="I119" s="33" t="s">
        <v>31</v>
      </c>
      <c r="J119" s="37" t="str">
        <f>E21</f>
        <v>DPT projekty Ostrov s.r.o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>Tomanová ing.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116</v>
      </c>
      <c r="D122" s="195" t="s">
        <v>63</v>
      </c>
      <c r="E122" s="195" t="s">
        <v>59</v>
      </c>
      <c r="F122" s="195" t="s">
        <v>60</v>
      </c>
      <c r="G122" s="195" t="s">
        <v>117</v>
      </c>
      <c r="H122" s="195" t="s">
        <v>118</v>
      </c>
      <c r="I122" s="195" t="s">
        <v>119</v>
      </c>
      <c r="J122" s="195" t="s">
        <v>97</v>
      </c>
      <c r="K122" s="196" t="s">
        <v>120</v>
      </c>
      <c r="L122" s="197"/>
      <c r="M122" s="101" t="s">
        <v>1</v>
      </c>
      <c r="N122" s="102" t="s">
        <v>42</v>
      </c>
      <c r="O122" s="102" t="s">
        <v>121</v>
      </c>
      <c r="P122" s="102" t="s">
        <v>122</v>
      </c>
      <c r="Q122" s="102" t="s">
        <v>123</v>
      </c>
      <c r="R122" s="102" t="s">
        <v>124</v>
      </c>
      <c r="S122" s="102" t="s">
        <v>125</v>
      </c>
      <c r="T122" s="103" t="s">
        <v>126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127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</v>
      </c>
      <c r="S123" s="105"/>
      <c r="T123" s="20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99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77</v>
      </c>
      <c r="E124" s="206" t="s">
        <v>89</v>
      </c>
      <c r="F124" s="206" t="s">
        <v>816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P125+P135+P150+P153+P157+P159</f>
        <v>0</v>
      </c>
      <c r="Q124" s="211"/>
      <c r="R124" s="212">
        <f>R125+R135+R150+R153+R157+R159</f>
        <v>0</v>
      </c>
      <c r="S124" s="211"/>
      <c r="T124" s="213">
        <f>T125+T135+T150+T153+T157+T159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209</v>
      </c>
      <c r="AT124" s="215" t="s">
        <v>77</v>
      </c>
      <c r="AU124" s="215" t="s">
        <v>78</v>
      </c>
      <c r="AY124" s="214" t="s">
        <v>130</v>
      </c>
      <c r="BK124" s="216">
        <f>BK125+BK135+BK150+BK153+BK157+BK159</f>
        <v>0</v>
      </c>
    </row>
    <row r="125" s="12" customFormat="1" ht="22.8" customHeight="1">
      <c r="A125" s="12"/>
      <c r="B125" s="203"/>
      <c r="C125" s="204"/>
      <c r="D125" s="205" t="s">
        <v>77</v>
      </c>
      <c r="E125" s="217" t="s">
        <v>817</v>
      </c>
      <c r="F125" s="217" t="s">
        <v>818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SUM(P126:P134)</f>
        <v>0</v>
      </c>
      <c r="Q125" s="211"/>
      <c r="R125" s="212">
        <f>SUM(R126:R134)</f>
        <v>0</v>
      </c>
      <c r="S125" s="211"/>
      <c r="T125" s="213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209</v>
      </c>
      <c r="AT125" s="215" t="s">
        <v>77</v>
      </c>
      <c r="AU125" s="215" t="s">
        <v>86</v>
      </c>
      <c r="AY125" s="214" t="s">
        <v>130</v>
      </c>
      <c r="BK125" s="216">
        <f>SUM(BK126:BK134)</f>
        <v>0</v>
      </c>
    </row>
    <row r="126" s="2" customFormat="1" ht="14.4" customHeight="1">
      <c r="A126" s="39"/>
      <c r="B126" s="40"/>
      <c r="C126" s="219" t="s">
        <v>86</v>
      </c>
      <c r="D126" s="219" t="s">
        <v>133</v>
      </c>
      <c r="E126" s="220" t="s">
        <v>819</v>
      </c>
      <c r="F126" s="221" t="s">
        <v>820</v>
      </c>
      <c r="G126" s="222" t="s">
        <v>821</v>
      </c>
      <c r="H126" s="223">
        <v>1</v>
      </c>
      <c r="I126" s="224"/>
      <c r="J126" s="225">
        <f>ROUND(I126*H126,2)</f>
        <v>0</v>
      </c>
      <c r="K126" s="221" t="s">
        <v>137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822</v>
      </c>
      <c r="AT126" s="230" t="s">
        <v>133</v>
      </c>
      <c r="AU126" s="230" t="s">
        <v>88</v>
      </c>
      <c r="AY126" s="18" t="s">
        <v>130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822</v>
      </c>
      <c r="BM126" s="230" t="s">
        <v>823</v>
      </c>
    </row>
    <row r="127" s="2" customFormat="1" ht="14.4" customHeight="1">
      <c r="A127" s="39"/>
      <c r="B127" s="40"/>
      <c r="C127" s="219" t="s">
        <v>88</v>
      </c>
      <c r="D127" s="219" t="s">
        <v>133</v>
      </c>
      <c r="E127" s="220" t="s">
        <v>824</v>
      </c>
      <c r="F127" s="221" t="s">
        <v>825</v>
      </c>
      <c r="G127" s="222" t="s">
        <v>821</v>
      </c>
      <c r="H127" s="223">
        <v>1</v>
      </c>
      <c r="I127" s="224"/>
      <c r="J127" s="225">
        <f>ROUND(I127*H127,2)</f>
        <v>0</v>
      </c>
      <c r="K127" s="221" t="s">
        <v>137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822</v>
      </c>
      <c r="AT127" s="230" t="s">
        <v>133</v>
      </c>
      <c r="AU127" s="230" t="s">
        <v>88</v>
      </c>
      <c r="AY127" s="18" t="s">
        <v>130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822</v>
      </c>
      <c r="BM127" s="230" t="s">
        <v>826</v>
      </c>
    </row>
    <row r="128" s="13" customFormat="1">
      <c r="A128" s="13"/>
      <c r="B128" s="232"/>
      <c r="C128" s="233"/>
      <c r="D128" s="234" t="s">
        <v>140</v>
      </c>
      <c r="E128" s="235" t="s">
        <v>1</v>
      </c>
      <c r="F128" s="236" t="s">
        <v>827</v>
      </c>
      <c r="G128" s="233"/>
      <c r="H128" s="235" t="s">
        <v>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140</v>
      </c>
      <c r="AU128" s="242" t="s">
        <v>88</v>
      </c>
      <c r="AV128" s="13" t="s">
        <v>86</v>
      </c>
      <c r="AW128" s="13" t="s">
        <v>33</v>
      </c>
      <c r="AX128" s="13" t="s">
        <v>78</v>
      </c>
      <c r="AY128" s="242" t="s">
        <v>130</v>
      </c>
    </row>
    <row r="129" s="13" customFormat="1">
      <c r="A129" s="13"/>
      <c r="B129" s="232"/>
      <c r="C129" s="233"/>
      <c r="D129" s="234" t="s">
        <v>140</v>
      </c>
      <c r="E129" s="235" t="s">
        <v>1</v>
      </c>
      <c r="F129" s="236" t="s">
        <v>828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140</v>
      </c>
      <c r="AU129" s="242" t="s">
        <v>88</v>
      </c>
      <c r="AV129" s="13" t="s">
        <v>86</v>
      </c>
      <c r="AW129" s="13" t="s">
        <v>33</v>
      </c>
      <c r="AX129" s="13" t="s">
        <v>78</v>
      </c>
      <c r="AY129" s="242" t="s">
        <v>130</v>
      </c>
    </row>
    <row r="130" s="13" customFormat="1">
      <c r="A130" s="13"/>
      <c r="B130" s="232"/>
      <c r="C130" s="233"/>
      <c r="D130" s="234" t="s">
        <v>140</v>
      </c>
      <c r="E130" s="235" t="s">
        <v>1</v>
      </c>
      <c r="F130" s="236" t="s">
        <v>829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140</v>
      </c>
      <c r="AU130" s="242" t="s">
        <v>88</v>
      </c>
      <c r="AV130" s="13" t="s">
        <v>86</v>
      </c>
      <c r="AW130" s="13" t="s">
        <v>33</v>
      </c>
      <c r="AX130" s="13" t="s">
        <v>78</v>
      </c>
      <c r="AY130" s="242" t="s">
        <v>130</v>
      </c>
    </row>
    <row r="131" s="13" customFormat="1">
      <c r="A131" s="13"/>
      <c r="B131" s="232"/>
      <c r="C131" s="233"/>
      <c r="D131" s="234" t="s">
        <v>140</v>
      </c>
      <c r="E131" s="235" t="s">
        <v>1</v>
      </c>
      <c r="F131" s="236" t="s">
        <v>830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140</v>
      </c>
      <c r="AU131" s="242" t="s">
        <v>88</v>
      </c>
      <c r="AV131" s="13" t="s">
        <v>86</v>
      </c>
      <c r="AW131" s="13" t="s">
        <v>33</v>
      </c>
      <c r="AX131" s="13" t="s">
        <v>78</v>
      </c>
      <c r="AY131" s="242" t="s">
        <v>130</v>
      </c>
    </row>
    <row r="132" s="13" customFormat="1">
      <c r="A132" s="13"/>
      <c r="B132" s="232"/>
      <c r="C132" s="233"/>
      <c r="D132" s="234" t="s">
        <v>140</v>
      </c>
      <c r="E132" s="235" t="s">
        <v>1</v>
      </c>
      <c r="F132" s="236" t="s">
        <v>831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140</v>
      </c>
      <c r="AU132" s="242" t="s">
        <v>88</v>
      </c>
      <c r="AV132" s="13" t="s">
        <v>86</v>
      </c>
      <c r="AW132" s="13" t="s">
        <v>33</v>
      </c>
      <c r="AX132" s="13" t="s">
        <v>78</v>
      </c>
      <c r="AY132" s="242" t="s">
        <v>130</v>
      </c>
    </row>
    <row r="133" s="13" customFormat="1">
      <c r="A133" s="13"/>
      <c r="B133" s="232"/>
      <c r="C133" s="233"/>
      <c r="D133" s="234" t="s">
        <v>140</v>
      </c>
      <c r="E133" s="235" t="s">
        <v>1</v>
      </c>
      <c r="F133" s="236" t="s">
        <v>832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140</v>
      </c>
      <c r="AU133" s="242" t="s">
        <v>88</v>
      </c>
      <c r="AV133" s="13" t="s">
        <v>86</v>
      </c>
      <c r="AW133" s="13" t="s">
        <v>33</v>
      </c>
      <c r="AX133" s="13" t="s">
        <v>78</v>
      </c>
      <c r="AY133" s="242" t="s">
        <v>130</v>
      </c>
    </row>
    <row r="134" s="14" customFormat="1">
      <c r="A134" s="14"/>
      <c r="B134" s="243"/>
      <c r="C134" s="244"/>
      <c r="D134" s="234" t="s">
        <v>140</v>
      </c>
      <c r="E134" s="245" t="s">
        <v>1</v>
      </c>
      <c r="F134" s="246" t="s">
        <v>86</v>
      </c>
      <c r="G134" s="244"/>
      <c r="H134" s="247">
        <v>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140</v>
      </c>
      <c r="AU134" s="253" t="s">
        <v>88</v>
      </c>
      <c r="AV134" s="14" t="s">
        <v>88</v>
      </c>
      <c r="AW134" s="14" t="s">
        <v>33</v>
      </c>
      <c r="AX134" s="14" t="s">
        <v>86</v>
      </c>
      <c r="AY134" s="253" t="s">
        <v>130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833</v>
      </c>
      <c r="F135" s="217" t="s">
        <v>834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SUM(P136:P149)</f>
        <v>0</v>
      </c>
      <c r="Q135" s="211"/>
      <c r="R135" s="212">
        <f>SUM(R136:R149)</f>
        <v>0</v>
      </c>
      <c r="S135" s="211"/>
      <c r="T135" s="213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209</v>
      </c>
      <c r="AT135" s="215" t="s">
        <v>77</v>
      </c>
      <c r="AU135" s="215" t="s">
        <v>86</v>
      </c>
      <c r="AY135" s="214" t="s">
        <v>130</v>
      </c>
      <c r="BK135" s="216">
        <f>SUM(BK136:BK149)</f>
        <v>0</v>
      </c>
    </row>
    <row r="136" s="2" customFormat="1" ht="14.4" customHeight="1">
      <c r="A136" s="39"/>
      <c r="B136" s="40"/>
      <c r="C136" s="219" t="s">
        <v>147</v>
      </c>
      <c r="D136" s="219" t="s">
        <v>133</v>
      </c>
      <c r="E136" s="220" t="s">
        <v>835</v>
      </c>
      <c r="F136" s="221" t="s">
        <v>836</v>
      </c>
      <c r="G136" s="222" t="s">
        <v>821</v>
      </c>
      <c r="H136" s="223">
        <v>1</v>
      </c>
      <c r="I136" s="224"/>
      <c r="J136" s="225">
        <f>ROUND(I136*H136,2)</f>
        <v>0</v>
      </c>
      <c r="K136" s="221" t="s">
        <v>137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822</v>
      </c>
      <c r="AT136" s="230" t="s">
        <v>133</v>
      </c>
      <c r="AU136" s="230" t="s">
        <v>88</v>
      </c>
      <c r="AY136" s="18" t="s">
        <v>130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822</v>
      </c>
      <c r="BM136" s="230" t="s">
        <v>837</v>
      </c>
    </row>
    <row r="137" s="2" customFormat="1" ht="14.4" customHeight="1">
      <c r="A137" s="39"/>
      <c r="B137" s="40"/>
      <c r="C137" s="219" t="s">
        <v>138</v>
      </c>
      <c r="D137" s="219" t="s">
        <v>133</v>
      </c>
      <c r="E137" s="220" t="s">
        <v>838</v>
      </c>
      <c r="F137" s="221" t="s">
        <v>839</v>
      </c>
      <c r="G137" s="222" t="s">
        <v>821</v>
      </c>
      <c r="H137" s="223">
        <v>1</v>
      </c>
      <c r="I137" s="224"/>
      <c r="J137" s="225">
        <f>ROUND(I137*H137,2)</f>
        <v>0</v>
      </c>
      <c r="K137" s="221" t="s">
        <v>137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822</v>
      </c>
      <c r="AT137" s="230" t="s">
        <v>133</v>
      </c>
      <c r="AU137" s="230" t="s">
        <v>88</v>
      </c>
      <c r="AY137" s="18" t="s">
        <v>130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822</v>
      </c>
      <c r="BM137" s="230" t="s">
        <v>840</v>
      </c>
    </row>
    <row r="138" s="13" customFormat="1">
      <c r="A138" s="13"/>
      <c r="B138" s="232"/>
      <c r="C138" s="233"/>
      <c r="D138" s="234" t="s">
        <v>140</v>
      </c>
      <c r="E138" s="235" t="s">
        <v>1</v>
      </c>
      <c r="F138" s="236" t="s">
        <v>841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140</v>
      </c>
      <c r="AU138" s="242" t="s">
        <v>88</v>
      </c>
      <c r="AV138" s="13" t="s">
        <v>86</v>
      </c>
      <c r="AW138" s="13" t="s">
        <v>33</v>
      </c>
      <c r="AX138" s="13" t="s">
        <v>78</v>
      </c>
      <c r="AY138" s="242" t="s">
        <v>130</v>
      </c>
    </row>
    <row r="139" s="13" customFormat="1">
      <c r="A139" s="13"/>
      <c r="B139" s="232"/>
      <c r="C139" s="233"/>
      <c r="D139" s="234" t="s">
        <v>140</v>
      </c>
      <c r="E139" s="235" t="s">
        <v>1</v>
      </c>
      <c r="F139" s="236" t="s">
        <v>842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140</v>
      </c>
      <c r="AU139" s="242" t="s">
        <v>88</v>
      </c>
      <c r="AV139" s="13" t="s">
        <v>86</v>
      </c>
      <c r="AW139" s="13" t="s">
        <v>33</v>
      </c>
      <c r="AX139" s="13" t="s">
        <v>78</v>
      </c>
      <c r="AY139" s="242" t="s">
        <v>130</v>
      </c>
    </row>
    <row r="140" s="14" customFormat="1">
      <c r="A140" s="14"/>
      <c r="B140" s="243"/>
      <c r="C140" s="244"/>
      <c r="D140" s="234" t="s">
        <v>140</v>
      </c>
      <c r="E140" s="245" t="s">
        <v>1</v>
      </c>
      <c r="F140" s="246" t="s">
        <v>86</v>
      </c>
      <c r="G140" s="244"/>
      <c r="H140" s="247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140</v>
      </c>
      <c r="AU140" s="253" t="s">
        <v>88</v>
      </c>
      <c r="AV140" s="14" t="s">
        <v>88</v>
      </c>
      <c r="AW140" s="14" t="s">
        <v>33</v>
      </c>
      <c r="AX140" s="14" t="s">
        <v>86</v>
      </c>
      <c r="AY140" s="253" t="s">
        <v>130</v>
      </c>
    </row>
    <row r="141" s="2" customFormat="1" ht="14.4" customHeight="1">
      <c r="A141" s="39"/>
      <c r="B141" s="40"/>
      <c r="C141" s="219" t="s">
        <v>209</v>
      </c>
      <c r="D141" s="219" t="s">
        <v>133</v>
      </c>
      <c r="E141" s="220" t="s">
        <v>843</v>
      </c>
      <c r="F141" s="221" t="s">
        <v>844</v>
      </c>
      <c r="G141" s="222" t="s">
        <v>821</v>
      </c>
      <c r="H141" s="223">
        <v>1</v>
      </c>
      <c r="I141" s="224"/>
      <c r="J141" s="225">
        <f>ROUND(I141*H141,2)</f>
        <v>0</v>
      </c>
      <c r="K141" s="221" t="s">
        <v>137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822</v>
      </c>
      <c r="AT141" s="230" t="s">
        <v>133</v>
      </c>
      <c r="AU141" s="230" t="s">
        <v>88</v>
      </c>
      <c r="AY141" s="18" t="s">
        <v>130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822</v>
      </c>
      <c r="BM141" s="230" t="s">
        <v>845</v>
      </c>
    </row>
    <row r="142" s="13" customFormat="1">
      <c r="A142" s="13"/>
      <c r="B142" s="232"/>
      <c r="C142" s="233"/>
      <c r="D142" s="234" t="s">
        <v>140</v>
      </c>
      <c r="E142" s="235" t="s">
        <v>1</v>
      </c>
      <c r="F142" s="236" t="s">
        <v>846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140</v>
      </c>
      <c r="AU142" s="242" t="s">
        <v>88</v>
      </c>
      <c r="AV142" s="13" t="s">
        <v>86</v>
      </c>
      <c r="AW142" s="13" t="s">
        <v>33</v>
      </c>
      <c r="AX142" s="13" t="s">
        <v>78</v>
      </c>
      <c r="AY142" s="242" t="s">
        <v>130</v>
      </c>
    </row>
    <row r="143" s="13" customFormat="1">
      <c r="A143" s="13"/>
      <c r="B143" s="232"/>
      <c r="C143" s="233"/>
      <c r="D143" s="234" t="s">
        <v>140</v>
      </c>
      <c r="E143" s="235" t="s">
        <v>1</v>
      </c>
      <c r="F143" s="236" t="s">
        <v>847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140</v>
      </c>
      <c r="AU143" s="242" t="s">
        <v>88</v>
      </c>
      <c r="AV143" s="13" t="s">
        <v>86</v>
      </c>
      <c r="AW143" s="13" t="s">
        <v>33</v>
      </c>
      <c r="AX143" s="13" t="s">
        <v>78</v>
      </c>
      <c r="AY143" s="242" t="s">
        <v>130</v>
      </c>
    </row>
    <row r="144" s="13" customFormat="1">
      <c r="A144" s="13"/>
      <c r="B144" s="232"/>
      <c r="C144" s="233"/>
      <c r="D144" s="234" t="s">
        <v>140</v>
      </c>
      <c r="E144" s="235" t="s">
        <v>1</v>
      </c>
      <c r="F144" s="236" t="s">
        <v>848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140</v>
      </c>
      <c r="AU144" s="242" t="s">
        <v>88</v>
      </c>
      <c r="AV144" s="13" t="s">
        <v>86</v>
      </c>
      <c r="AW144" s="13" t="s">
        <v>33</v>
      </c>
      <c r="AX144" s="13" t="s">
        <v>78</v>
      </c>
      <c r="AY144" s="242" t="s">
        <v>130</v>
      </c>
    </row>
    <row r="145" s="13" customFormat="1">
      <c r="A145" s="13"/>
      <c r="B145" s="232"/>
      <c r="C145" s="233"/>
      <c r="D145" s="234" t="s">
        <v>140</v>
      </c>
      <c r="E145" s="235" t="s">
        <v>1</v>
      </c>
      <c r="F145" s="236" t="s">
        <v>832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140</v>
      </c>
      <c r="AU145" s="242" t="s">
        <v>88</v>
      </c>
      <c r="AV145" s="13" t="s">
        <v>86</v>
      </c>
      <c r="AW145" s="13" t="s">
        <v>33</v>
      </c>
      <c r="AX145" s="13" t="s">
        <v>78</v>
      </c>
      <c r="AY145" s="242" t="s">
        <v>130</v>
      </c>
    </row>
    <row r="146" s="14" customFormat="1">
      <c r="A146" s="14"/>
      <c r="B146" s="243"/>
      <c r="C146" s="244"/>
      <c r="D146" s="234" t="s">
        <v>140</v>
      </c>
      <c r="E146" s="245" t="s">
        <v>1</v>
      </c>
      <c r="F146" s="246" t="s">
        <v>86</v>
      </c>
      <c r="G146" s="244"/>
      <c r="H146" s="247">
        <v>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140</v>
      </c>
      <c r="AU146" s="253" t="s">
        <v>88</v>
      </c>
      <c r="AV146" s="14" t="s">
        <v>88</v>
      </c>
      <c r="AW146" s="14" t="s">
        <v>33</v>
      </c>
      <c r="AX146" s="14" t="s">
        <v>86</v>
      </c>
      <c r="AY146" s="253" t="s">
        <v>130</v>
      </c>
    </row>
    <row r="147" s="2" customFormat="1" ht="14.4" customHeight="1">
      <c r="A147" s="39"/>
      <c r="B147" s="40"/>
      <c r="C147" s="219" t="s">
        <v>233</v>
      </c>
      <c r="D147" s="219" t="s">
        <v>133</v>
      </c>
      <c r="E147" s="220" t="s">
        <v>849</v>
      </c>
      <c r="F147" s="221" t="s">
        <v>850</v>
      </c>
      <c r="G147" s="222" t="s">
        <v>821</v>
      </c>
      <c r="H147" s="223">
        <v>1</v>
      </c>
      <c r="I147" s="224"/>
      <c r="J147" s="225">
        <f>ROUND(I147*H147,2)</f>
        <v>0</v>
      </c>
      <c r="K147" s="221" t="s">
        <v>137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822</v>
      </c>
      <c r="AT147" s="230" t="s">
        <v>133</v>
      </c>
      <c r="AU147" s="230" t="s">
        <v>88</v>
      </c>
      <c r="AY147" s="18" t="s">
        <v>130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822</v>
      </c>
      <c r="BM147" s="230" t="s">
        <v>851</v>
      </c>
    </row>
    <row r="148" s="13" customFormat="1">
      <c r="A148" s="13"/>
      <c r="B148" s="232"/>
      <c r="C148" s="233"/>
      <c r="D148" s="234" t="s">
        <v>140</v>
      </c>
      <c r="E148" s="235" t="s">
        <v>1</v>
      </c>
      <c r="F148" s="236" t="s">
        <v>852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140</v>
      </c>
      <c r="AU148" s="242" t="s">
        <v>88</v>
      </c>
      <c r="AV148" s="13" t="s">
        <v>86</v>
      </c>
      <c r="AW148" s="13" t="s">
        <v>33</v>
      </c>
      <c r="AX148" s="13" t="s">
        <v>78</v>
      </c>
      <c r="AY148" s="242" t="s">
        <v>130</v>
      </c>
    </row>
    <row r="149" s="14" customFormat="1">
      <c r="A149" s="14"/>
      <c r="B149" s="243"/>
      <c r="C149" s="244"/>
      <c r="D149" s="234" t="s">
        <v>140</v>
      </c>
      <c r="E149" s="245" t="s">
        <v>1</v>
      </c>
      <c r="F149" s="246" t="s">
        <v>86</v>
      </c>
      <c r="G149" s="244"/>
      <c r="H149" s="247">
        <v>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140</v>
      </c>
      <c r="AU149" s="253" t="s">
        <v>88</v>
      </c>
      <c r="AV149" s="14" t="s">
        <v>88</v>
      </c>
      <c r="AW149" s="14" t="s">
        <v>33</v>
      </c>
      <c r="AX149" s="14" t="s">
        <v>86</v>
      </c>
      <c r="AY149" s="253" t="s">
        <v>130</v>
      </c>
    </row>
    <row r="150" s="12" customFormat="1" ht="22.8" customHeight="1">
      <c r="A150" s="12"/>
      <c r="B150" s="203"/>
      <c r="C150" s="204"/>
      <c r="D150" s="205" t="s">
        <v>77</v>
      </c>
      <c r="E150" s="217" t="s">
        <v>853</v>
      </c>
      <c r="F150" s="217" t="s">
        <v>854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SUM(P151:P152)</f>
        <v>0</v>
      </c>
      <c r="Q150" s="211"/>
      <c r="R150" s="212">
        <f>SUM(R151:R152)</f>
        <v>0</v>
      </c>
      <c r="S150" s="211"/>
      <c r="T150" s="213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209</v>
      </c>
      <c r="AT150" s="215" t="s">
        <v>77</v>
      </c>
      <c r="AU150" s="215" t="s">
        <v>86</v>
      </c>
      <c r="AY150" s="214" t="s">
        <v>130</v>
      </c>
      <c r="BK150" s="216">
        <f>SUM(BK151:BK152)</f>
        <v>0</v>
      </c>
    </row>
    <row r="151" s="2" customFormat="1" ht="14.4" customHeight="1">
      <c r="A151" s="39"/>
      <c r="B151" s="40"/>
      <c r="C151" s="219" t="s">
        <v>241</v>
      </c>
      <c r="D151" s="219" t="s">
        <v>133</v>
      </c>
      <c r="E151" s="220" t="s">
        <v>855</v>
      </c>
      <c r="F151" s="221" t="s">
        <v>856</v>
      </c>
      <c r="G151" s="222" t="s">
        <v>821</v>
      </c>
      <c r="H151" s="223">
        <v>1</v>
      </c>
      <c r="I151" s="224"/>
      <c r="J151" s="225">
        <f>ROUND(I151*H151,2)</f>
        <v>0</v>
      </c>
      <c r="K151" s="221" t="s">
        <v>137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822</v>
      </c>
      <c r="AT151" s="230" t="s">
        <v>133</v>
      </c>
      <c r="AU151" s="230" t="s">
        <v>88</v>
      </c>
      <c r="AY151" s="18" t="s">
        <v>130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822</v>
      </c>
      <c r="BM151" s="230" t="s">
        <v>857</v>
      </c>
    </row>
    <row r="152" s="2" customFormat="1" ht="24.15" customHeight="1">
      <c r="A152" s="39"/>
      <c r="B152" s="40"/>
      <c r="C152" s="219" t="s">
        <v>257</v>
      </c>
      <c r="D152" s="219" t="s">
        <v>133</v>
      </c>
      <c r="E152" s="220" t="s">
        <v>858</v>
      </c>
      <c r="F152" s="221" t="s">
        <v>859</v>
      </c>
      <c r="G152" s="222" t="s">
        <v>821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822</v>
      </c>
      <c r="AT152" s="230" t="s">
        <v>133</v>
      </c>
      <c r="AU152" s="230" t="s">
        <v>88</v>
      </c>
      <c r="AY152" s="18" t="s">
        <v>130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822</v>
      </c>
      <c r="BM152" s="230" t="s">
        <v>860</v>
      </c>
    </row>
    <row r="153" s="12" customFormat="1" ht="22.8" customHeight="1">
      <c r="A153" s="12"/>
      <c r="B153" s="203"/>
      <c r="C153" s="204"/>
      <c r="D153" s="205" t="s">
        <v>77</v>
      </c>
      <c r="E153" s="217" t="s">
        <v>861</v>
      </c>
      <c r="F153" s="217" t="s">
        <v>862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SUM(P154:P156)</f>
        <v>0</v>
      </c>
      <c r="Q153" s="211"/>
      <c r="R153" s="212">
        <f>SUM(R154:R156)</f>
        <v>0</v>
      </c>
      <c r="S153" s="211"/>
      <c r="T153" s="213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209</v>
      </c>
      <c r="AT153" s="215" t="s">
        <v>77</v>
      </c>
      <c r="AU153" s="215" t="s">
        <v>86</v>
      </c>
      <c r="AY153" s="214" t="s">
        <v>130</v>
      </c>
      <c r="BK153" s="216">
        <f>SUM(BK154:BK156)</f>
        <v>0</v>
      </c>
    </row>
    <row r="154" s="2" customFormat="1" ht="14.4" customHeight="1">
      <c r="A154" s="39"/>
      <c r="B154" s="40"/>
      <c r="C154" s="219" t="s">
        <v>267</v>
      </c>
      <c r="D154" s="219" t="s">
        <v>133</v>
      </c>
      <c r="E154" s="220" t="s">
        <v>863</v>
      </c>
      <c r="F154" s="221" t="s">
        <v>864</v>
      </c>
      <c r="G154" s="222" t="s">
        <v>821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822</v>
      </c>
      <c r="AT154" s="230" t="s">
        <v>133</v>
      </c>
      <c r="AU154" s="230" t="s">
        <v>88</v>
      </c>
      <c r="AY154" s="18" t="s">
        <v>130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822</v>
      </c>
      <c r="BM154" s="230" t="s">
        <v>865</v>
      </c>
    </row>
    <row r="155" s="2" customFormat="1" ht="24.15" customHeight="1">
      <c r="A155" s="39"/>
      <c r="B155" s="40"/>
      <c r="C155" s="219" t="s">
        <v>273</v>
      </c>
      <c r="D155" s="219" t="s">
        <v>133</v>
      </c>
      <c r="E155" s="220" t="s">
        <v>866</v>
      </c>
      <c r="F155" s="221" t="s">
        <v>867</v>
      </c>
      <c r="G155" s="222" t="s">
        <v>821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868</v>
      </c>
      <c r="AT155" s="230" t="s">
        <v>133</v>
      </c>
      <c r="AU155" s="230" t="s">
        <v>88</v>
      </c>
      <c r="AY155" s="18" t="s">
        <v>130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868</v>
      </c>
      <c r="BM155" s="230" t="s">
        <v>869</v>
      </c>
    </row>
    <row r="156" s="2" customFormat="1" ht="24.15" customHeight="1">
      <c r="A156" s="39"/>
      <c r="B156" s="40"/>
      <c r="C156" s="219" t="s">
        <v>281</v>
      </c>
      <c r="D156" s="219" t="s">
        <v>133</v>
      </c>
      <c r="E156" s="220" t="s">
        <v>870</v>
      </c>
      <c r="F156" s="221" t="s">
        <v>871</v>
      </c>
      <c r="G156" s="222" t="s">
        <v>872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868</v>
      </c>
      <c r="AT156" s="230" t="s">
        <v>133</v>
      </c>
      <c r="AU156" s="230" t="s">
        <v>88</v>
      </c>
      <c r="AY156" s="18" t="s">
        <v>130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868</v>
      </c>
      <c r="BM156" s="230" t="s">
        <v>873</v>
      </c>
    </row>
    <row r="157" s="12" customFormat="1" ht="22.8" customHeight="1">
      <c r="A157" s="12"/>
      <c r="B157" s="203"/>
      <c r="C157" s="204"/>
      <c r="D157" s="205" t="s">
        <v>77</v>
      </c>
      <c r="E157" s="217" t="s">
        <v>874</v>
      </c>
      <c r="F157" s="217" t="s">
        <v>875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P158</f>
        <v>0</v>
      </c>
      <c r="Q157" s="211"/>
      <c r="R157" s="212">
        <f>R158</f>
        <v>0</v>
      </c>
      <c r="S157" s="211"/>
      <c r="T157" s="213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209</v>
      </c>
      <c r="AT157" s="215" t="s">
        <v>77</v>
      </c>
      <c r="AU157" s="215" t="s">
        <v>86</v>
      </c>
      <c r="AY157" s="214" t="s">
        <v>130</v>
      </c>
      <c r="BK157" s="216">
        <f>BK158</f>
        <v>0</v>
      </c>
    </row>
    <row r="158" s="2" customFormat="1" ht="14.4" customHeight="1">
      <c r="A158" s="39"/>
      <c r="B158" s="40"/>
      <c r="C158" s="219" t="s">
        <v>287</v>
      </c>
      <c r="D158" s="219" t="s">
        <v>133</v>
      </c>
      <c r="E158" s="220" t="s">
        <v>876</v>
      </c>
      <c r="F158" s="221" t="s">
        <v>877</v>
      </c>
      <c r="G158" s="222" t="s">
        <v>821</v>
      </c>
      <c r="H158" s="223">
        <v>1</v>
      </c>
      <c r="I158" s="224"/>
      <c r="J158" s="225">
        <f>ROUND(I158*H158,2)</f>
        <v>0</v>
      </c>
      <c r="K158" s="221" t="s">
        <v>137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822</v>
      </c>
      <c r="AT158" s="230" t="s">
        <v>133</v>
      </c>
      <c r="AU158" s="230" t="s">
        <v>88</v>
      </c>
      <c r="AY158" s="18" t="s">
        <v>130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822</v>
      </c>
      <c r="BM158" s="230" t="s">
        <v>878</v>
      </c>
    </row>
    <row r="159" s="12" customFormat="1" ht="22.8" customHeight="1">
      <c r="A159" s="12"/>
      <c r="B159" s="203"/>
      <c r="C159" s="204"/>
      <c r="D159" s="205" t="s">
        <v>77</v>
      </c>
      <c r="E159" s="217" t="s">
        <v>879</v>
      </c>
      <c r="F159" s="217" t="s">
        <v>880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SUM(P160:P166)</f>
        <v>0</v>
      </c>
      <c r="Q159" s="211"/>
      <c r="R159" s="212">
        <f>SUM(R160:R166)</f>
        <v>0</v>
      </c>
      <c r="S159" s="211"/>
      <c r="T159" s="213">
        <f>SUM(T160:T166)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209</v>
      </c>
      <c r="AT159" s="215" t="s">
        <v>77</v>
      </c>
      <c r="AU159" s="215" t="s">
        <v>86</v>
      </c>
      <c r="AY159" s="214" t="s">
        <v>130</v>
      </c>
      <c r="BK159" s="216">
        <f>SUM(BK160:BK166)</f>
        <v>0</v>
      </c>
    </row>
    <row r="160" s="2" customFormat="1" ht="14.4" customHeight="1">
      <c r="A160" s="39"/>
      <c r="B160" s="40"/>
      <c r="C160" s="219" t="s">
        <v>291</v>
      </c>
      <c r="D160" s="219" t="s">
        <v>133</v>
      </c>
      <c r="E160" s="220" t="s">
        <v>881</v>
      </c>
      <c r="F160" s="221" t="s">
        <v>882</v>
      </c>
      <c r="G160" s="222" t="s">
        <v>821</v>
      </c>
      <c r="H160" s="223">
        <v>1</v>
      </c>
      <c r="I160" s="224"/>
      <c r="J160" s="225">
        <f>ROUND(I160*H160,2)</f>
        <v>0</v>
      </c>
      <c r="K160" s="221" t="s">
        <v>137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822</v>
      </c>
      <c r="AT160" s="230" t="s">
        <v>133</v>
      </c>
      <c r="AU160" s="230" t="s">
        <v>88</v>
      </c>
      <c r="AY160" s="18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822</v>
      </c>
      <c r="BM160" s="230" t="s">
        <v>883</v>
      </c>
    </row>
    <row r="161" s="13" customFormat="1">
      <c r="A161" s="13"/>
      <c r="B161" s="232"/>
      <c r="C161" s="233"/>
      <c r="D161" s="234" t="s">
        <v>140</v>
      </c>
      <c r="E161" s="235" t="s">
        <v>1</v>
      </c>
      <c r="F161" s="236" t="s">
        <v>884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140</v>
      </c>
      <c r="AU161" s="242" t="s">
        <v>88</v>
      </c>
      <c r="AV161" s="13" t="s">
        <v>86</v>
      </c>
      <c r="AW161" s="13" t="s">
        <v>33</v>
      </c>
      <c r="AX161" s="13" t="s">
        <v>78</v>
      </c>
      <c r="AY161" s="242" t="s">
        <v>130</v>
      </c>
    </row>
    <row r="162" s="14" customFormat="1">
      <c r="A162" s="14"/>
      <c r="B162" s="243"/>
      <c r="C162" s="244"/>
      <c r="D162" s="234" t="s">
        <v>140</v>
      </c>
      <c r="E162" s="245" t="s">
        <v>1</v>
      </c>
      <c r="F162" s="246" t="s">
        <v>86</v>
      </c>
      <c r="G162" s="244"/>
      <c r="H162" s="247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140</v>
      </c>
      <c r="AU162" s="253" t="s">
        <v>88</v>
      </c>
      <c r="AV162" s="14" t="s">
        <v>88</v>
      </c>
      <c r="AW162" s="14" t="s">
        <v>33</v>
      </c>
      <c r="AX162" s="14" t="s">
        <v>86</v>
      </c>
      <c r="AY162" s="253" t="s">
        <v>130</v>
      </c>
    </row>
    <row r="163" s="2" customFormat="1" ht="14.4" customHeight="1">
      <c r="A163" s="39"/>
      <c r="B163" s="40"/>
      <c r="C163" s="219" t="s">
        <v>297</v>
      </c>
      <c r="D163" s="219" t="s">
        <v>133</v>
      </c>
      <c r="E163" s="220" t="s">
        <v>885</v>
      </c>
      <c r="F163" s="221" t="s">
        <v>886</v>
      </c>
      <c r="G163" s="222" t="s">
        <v>821</v>
      </c>
      <c r="H163" s="223">
        <v>1</v>
      </c>
      <c r="I163" s="224"/>
      <c r="J163" s="225">
        <f>ROUND(I163*H163,2)</f>
        <v>0</v>
      </c>
      <c r="K163" s="221" t="s">
        <v>137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822</v>
      </c>
      <c r="AT163" s="230" t="s">
        <v>133</v>
      </c>
      <c r="AU163" s="230" t="s">
        <v>88</v>
      </c>
      <c r="AY163" s="18" t="s">
        <v>130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822</v>
      </c>
      <c r="BM163" s="230" t="s">
        <v>887</v>
      </c>
    </row>
    <row r="164" s="13" customFormat="1">
      <c r="A164" s="13"/>
      <c r="B164" s="232"/>
      <c r="C164" s="233"/>
      <c r="D164" s="234" t="s">
        <v>140</v>
      </c>
      <c r="E164" s="235" t="s">
        <v>1</v>
      </c>
      <c r="F164" s="236" t="s">
        <v>888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140</v>
      </c>
      <c r="AU164" s="242" t="s">
        <v>88</v>
      </c>
      <c r="AV164" s="13" t="s">
        <v>86</v>
      </c>
      <c r="AW164" s="13" t="s">
        <v>33</v>
      </c>
      <c r="AX164" s="13" t="s">
        <v>78</v>
      </c>
      <c r="AY164" s="242" t="s">
        <v>130</v>
      </c>
    </row>
    <row r="165" s="13" customFormat="1">
      <c r="A165" s="13"/>
      <c r="B165" s="232"/>
      <c r="C165" s="233"/>
      <c r="D165" s="234" t="s">
        <v>140</v>
      </c>
      <c r="E165" s="235" t="s">
        <v>1</v>
      </c>
      <c r="F165" s="236" t="s">
        <v>889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140</v>
      </c>
      <c r="AU165" s="242" t="s">
        <v>88</v>
      </c>
      <c r="AV165" s="13" t="s">
        <v>86</v>
      </c>
      <c r="AW165" s="13" t="s">
        <v>33</v>
      </c>
      <c r="AX165" s="13" t="s">
        <v>78</v>
      </c>
      <c r="AY165" s="242" t="s">
        <v>130</v>
      </c>
    </row>
    <row r="166" s="14" customFormat="1">
      <c r="A166" s="14"/>
      <c r="B166" s="243"/>
      <c r="C166" s="244"/>
      <c r="D166" s="234" t="s">
        <v>140</v>
      </c>
      <c r="E166" s="245" t="s">
        <v>1</v>
      </c>
      <c r="F166" s="246" t="s">
        <v>86</v>
      </c>
      <c r="G166" s="244"/>
      <c r="H166" s="247">
        <v>1</v>
      </c>
      <c r="I166" s="248"/>
      <c r="J166" s="244"/>
      <c r="K166" s="244"/>
      <c r="L166" s="249"/>
      <c r="M166" s="289"/>
      <c r="N166" s="290"/>
      <c r="O166" s="290"/>
      <c r="P166" s="290"/>
      <c r="Q166" s="290"/>
      <c r="R166" s="290"/>
      <c r="S166" s="290"/>
      <c r="T166" s="29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140</v>
      </c>
      <c r="AU166" s="253" t="s">
        <v>88</v>
      </c>
      <c r="AV166" s="14" t="s">
        <v>88</v>
      </c>
      <c r="AW166" s="14" t="s">
        <v>33</v>
      </c>
      <c r="AX166" s="14" t="s">
        <v>86</v>
      </c>
      <c r="AY166" s="253" t="s">
        <v>130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CZz6nLxBX4DNKyiW6DbS5YnjKqgcBomEX2F/K19AffNklhL4e/ONM7QK1DZUqTSyTWmNGpO6e3030q7wEF3vaQ==" hashValue="/r3pH79OkUEVyzoY0EhkQEqTL38V8/NWT6KEFMcXz8uBWUhrr10/6weNVyAS/k5MqAZLg86dVE/KJzNFDXiZcg==" algorithmName="SHA-512" password="CC35"/>
  <autoFilter ref="C122:K16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2022-05-20T11:33:36Z</dcterms:created>
  <dcterms:modified xsi:type="dcterms:W3CDTF">2022-05-20T11:33:44Z</dcterms:modified>
</cp:coreProperties>
</file>